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10" windowHeight="7440" activeTab="0"/>
  </bookViews>
  <sheets>
    <sheet name="H18" sheetId="1" r:id="rId1"/>
  </sheets>
  <definedNames>
    <definedName name="_xlnm.Print_Titles" localSheetId="0">'H18'!$5:$7</definedName>
  </definedNames>
  <calcPr fullCalcOnLoad="1"/>
</workbook>
</file>

<file path=xl/sharedStrings.xml><?xml version="1.0" encoding="utf-8"?>
<sst xmlns="http://schemas.openxmlformats.org/spreadsheetml/2006/main" count="61" uniqueCount="48">
  <si>
    <t xml:space="preserve"> </t>
  </si>
  <si>
    <t xml:space="preserve">区　　　　　　　　分　 </t>
  </si>
  <si>
    <t xml:space="preserve"> </t>
  </si>
  <si>
    <t>増減（Ａ）－（Ｂ）</t>
  </si>
  <si>
    <t>一     般     会     計</t>
  </si>
  <si>
    <t>国民健康保険事業</t>
  </si>
  <si>
    <t>介護保険事業</t>
  </si>
  <si>
    <t>老人保健事業</t>
  </si>
  <si>
    <t>簡易水道事業</t>
  </si>
  <si>
    <t>温泉配湯事業</t>
  </si>
  <si>
    <t>上井羽合線</t>
  </si>
  <si>
    <t>沿道土地区画整理事業</t>
  </si>
  <si>
    <t>国民宿舎事業</t>
  </si>
  <si>
    <t xml:space="preserve"> </t>
  </si>
  <si>
    <t xml:space="preserve">小　　　　　計 </t>
  </si>
  <si>
    <t xml:space="preserve">合        　計 </t>
  </si>
  <si>
    <t xml:space="preserve">   会計別一覧表　　　　　　　　　　　　　　　　　　　　　　                    　　　　　  　　　　　　　　　　　    </t>
  </si>
  <si>
    <t>特</t>
  </si>
  <si>
    <t>別</t>
  </si>
  <si>
    <t>対前年度予算比</t>
  </si>
  <si>
    <t xml:space="preserve"> 平成１８年度（Ａ）</t>
  </si>
  <si>
    <t xml:space="preserve"> 平成１７年度（Ｂ）</t>
  </si>
  <si>
    <t>会</t>
  </si>
  <si>
    <t>住宅資金貸付事業</t>
  </si>
  <si>
    <t>高齢者・障害者住宅</t>
  </si>
  <si>
    <t>整備資金貸付事業</t>
  </si>
  <si>
    <t>計</t>
  </si>
  <si>
    <t>土地取得事業</t>
  </si>
  <si>
    <t xml:space="preserve"> </t>
  </si>
  <si>
    <t>下水道事業</t>
  </si>
  <si>
    <t>特</t>
  </si>
  <si>
    <t>駐車場事業</t>
  </si>
  <si>
    <t>集落排水事業</t>
  </si>
  <si>
    <t>別</t>
  </si>
  <si>
    <t>高城財産区</t>
  </si>
  <si>
    <t>小鴨財産区</t>
  </si>
  <si>
    <t>北谷財産区</t>
  </si>
  <si>
    <t>上北条財産区</t>
  </si>
  <si>
    <t xml:space="preserve">小　　　　　計 </t>
  </si>
  <si>
    <t>企</t>
  </si>
  <si>
    <t>水道事業</t>
  </si>
  <si>
    <t>業</t>
  </si>
  <si>
    <t>計</t>
  </si>
  <si>
    <t>平　成　１８　年　度　　　　　予　　算　　関　　係　　資　　料</t>
  </si>
  <si>
    <t>（Ａ）/（Ｂ） (%)</t>
  </si>
  <si>
    <t>(千円)</t>
  </si>
  <si>
    <t>(４月補正後)</t>
  </si>
  <si>
    <t>　　　　　　※（ ）は平成17年度は骨格予算のため4月補正後と比較したもの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</si>
</sst>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_);\(#,##0\)"/>
    <numFmt numFmtId="179" formatCode="\(#,##0\);[Red]\(\-#,##0\)"/>
    <numFmt numFmtId="180" formatCode="\(#,##0.0\);[Red]\(\-#,##0.0\)"/>
  </numFmts>
  <fonts count="9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4"/>
      <color indexed="8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vertical="center"/>
      <protection/>
    </xf>
    <xf numFmtId="0" fontId="5" fillId="0" borderId="3" xfId="0" applyFont="1" applyFill="1" applyBorder="1" applyAlignment="1" applyProtection="1">
      <alignment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 quotePrefix="1">
      <alignment horizontal="center" vertical="center"/>
      <protection/>
    </xf>
    <xf numFmtId="0" fontId="5" fillId="0" borderId="0" xfId="0" applyFont="1" applyFill="1" applyBorder="1" applyAlignment="1" applyProtection="1" quotePrefix="1">
      <alignment vertical="center"/>
      <protection/>
    </xf>
    <xf numFmtId="0" fontId="5" fillId="0" borderId="0" xfId="0" applyFont="1" applyFill="1" applyBorder="1" applyAlignment="1" applyProtection="1" quotePrefix="1">
      <alignment horizontal="center"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 applyProtection="1" quotePrefix="1">
      <alignment horizontal="center" vertical="center"/>
      <protection/>
    </xf>
    <xf numFmtId="0" fontId="5" fillId="0" borderId="11" xfId="0" applyFont="1" applyFill="1" applyBorder="1" applyAlignment="1" applyProtection="1" quotePrefix="1">
      <alignment vertical="center"/>
      <protection/>
    </xf>
    <xf numFmtId="0" fontId="5" fillId="0" borderId="11" xfId="0" applyFont="1" applyFill="1" applyBorder="1" applyAlignment="1" applyProtection="1" quotePrefix="1">
      <alignment horizontal="center" vertical="center"/>
      <protection/>
    </xf>
    <xf numFmtId="0" fontId="5" fillId="0" borderId="12" xfId="0" applyFont="1" applyFill="1" applyBorder="1" applyAlignment="1" applyProtection="1" quotePrefix="1">
      <alignment horizontal="center"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7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 quotePrefix="1">
      <alignment vertical="center"/>
      <protection/>
    </xf>
    <xf numFmtId="177" fontId="5" fillId="0" borderId="9" xfId="0" applyNumberFormat="1" applyFont="1" applyFill="1" applyBorder="1" applyAlignment="1" applyProtection="1" quotePrefix="1">
      <alignment horizontal="right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7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 quotePrefix="1">
      <alignment horizontal="center" vertical="center"/>
      <protection/>
    </xf>
    <xf numFmtId="0" fontId="5" fillId="0" borderId="21" xfId="0" applyFont="1" applyFill="1" applyBorder="1" applyAlignment="1" applyProtection="1" quotePrefix="1">
      <alignment vertical="center"/>
      <protection/>
    </xf>
    <xf numFmtId="0" fontId="5" fillId="0" borderId="22" xfId="0" applyFont="1" applyFill="1" applyBorder="1" applyAlignment="1" applyProtection="1">
      <alignment horizontal="distributed" vertical="center"/>
      <protection/>
    </xf>
    <xf numFmtId="0" fontId="5" fillId="0" borderId="23" xfId="0" applyFont="1" applyFill="1" applyBorder="1" applyAlignment="1" applyProtection="1">
      <alignment horizontal="distributed" vertical="center"/>
      <protection/>
    </xf>
    <xf numFmtId="176" fontId="5" fillId="0" borderId="24" xfId="0" applyNumberFormat="1" applyFont="1" applyFill="1" applyBorder="1" applyAlignment="1" applyProtection="1" quotePrefix="1">
      <alignment vertical="center"/>
      <protection/>
    </xf>
    <xf numFmtId="177" fontId="5" fillId="0" borderId="25" xfId="0" applyNumberFormat="1" applyFont="1" applyFill="1" applyBorder="1" applyAlignment="1" applyProtection="1" quotePrefix="1">
      <alignment horizontal="right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7" xfId="0" applyFont="1" applyFill="1" applyBorder="1" applyAlignment="1" applyProtection="1">
      <alignment horizontal="distributed" vertical="center"/>
      <protection/>
    </xf>
    <xf numFmtId="0" fontId="6" fillId="0" borderId="6" xfId="0" applyFont="1" applyBorder="1" applyAlignment="1">
      <alignment vertical="center"/>
    </xf>
    <xf numFmtId="0" fontId="5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horizontal="distributed" vertical="center"/>
      <protection/>
    </xf>
    <xf numFmtId="177" fontId="5" fillId="0" borderId="25" xfId="0" applyNumberFormat="1" applyFont="1" applyFill="1" applyBorder="1" applyAlignment="1" applyProtection="1">
      <alignment horizontal="right" vertical="center"/>
      <protection/>
    </xf>
    <xf numFmtId="0" fontId="5" fillId="0" borderId="8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 quotePrefix="1">
      <alignment vertical="center"/>
      <protection/>
    </xf>
    <xf numFmtId="176" fontId="5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176" fontId="5" fillId="0" borderId="28" xfId="0" applyNumberFormat="1" applyFont="1" applyFill="1" applyBorder="1" applyAlignment="1" applyProtection="1" quotePrefix="1">
      <alignment vertical="center"/>
      <protection/>
    </xf>
    <xf numFmtId="0" fontId="5" fillId="0" borderId="29" xfId="0" applyFont="1" applyFill="1" applyBorder="1" applyAlignment="1" applyProtection="1">
      <alignment horizontal="right" vertical="center"/>
      <protection/>
    </xf>
    <xf numFmtId="0" fontId="5" fillId="0" borderId="30" xfId="0" applyFont="1" applyFill="1" applyBorder="1" applyAlignment="1" applyProtection="1">
      <alignment horizontal="right" vertical="center"/>
      <protection/>
    </xf>
    <xf numFmtId="0" fontId="6" fillId="0" borderId="14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179" fontId="5" fillId="0" borderId="13" xfId="0" applyNumberFormat="1" applyFont="1" applyFill="1" applyBorder="1" applyAlignment="1" applyProtection="1" quotePrefix="1">
      <alignment vertical="center"/>
      <protection/>
    </xf>
    <xf numFmtId="180" fontId="5" fillId="0" borderId="9" xfId="0" applyNumberFormat="1" applyFont="1" applyFill="1" applyBorder="1" applyAlignment="1" applyProtection="1" quotePrefix="1">
      <alignment horizontal="right" vertical="center"/>
      <protection/>
    </xf>
    <xf numFmtId="179" fontId="5" fillId="0" borderId="28" xfId="0" applyNumberFormat="1" applyFont="1" applyFill="1" applyBorder="1" applyAlignment="1" applyProtection="1" quotePrefix="1">
      <alignment vertical="center"/>
      <protection/>
    </xf>
    <xf numFmtId="180" fontId="5" fillId="0" borderId="30" xfId="0" applyNumberFormat="1" applyFont="1" applyFill="1" applyBorder="1" applyAlignment="1" applyProtection="1" quotePrefix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SheetLayoutView="100" workbookViewId="0" topLeftCell="A1">
      <selection activeCell="A2" sqref="A2"/>
    </sheetView>
  </sheetViews>
  <sheetFormatPr defaultColWidth="9.00390625" defaultRowHeight="18" customHeight="1"/>
  <cols>
    <col min="1" max="1" width="4.25390625" style="7" customWidth="1"/>
    <col min="2" max="2" width="2.75390625" style="6" customWidth="1"/>
    <col min="3" max="3" width="25.75390625" style="6" customWidth="1"/>
    <col min="4" max="4" width="2.75390625" style="6" customWidth="1"/>
    <col min="5" max="7" width="25.75390625" style="6" customWidth="1"/>
    <col min="8" max="8" width="20.75390625" style="6" customWidth="1"/>
    <col min="9" max="16384" width="8.875" style="6" customWidth="1"/>
  </cols>
  <sheetData>
    <row r="1" spans="1:8" ht="18" customHeight="1">
      <c r="A1" s="73" t="s">
        <v>43</v>
      </c>
      <c r="B1" s="73"/>
      <c r="C1" s="73"/>
      <c r="D1" s="73"/>
      <c r="E1" s="73"/>
      <c r="F1" s="73"/>
      <c r="G1" s="73"/>
      <c r="H1" s="73"/>
    </row>
    <row r="3" spans="1:12" ht="18" customHeight="1">
      <c r="A3" s="8" t="s">
        <v>16</v>
      </c>
      <c r="B3" s="9"/>
      <c r="H3" s="10"/>
      <c r="I3" s="10"/>
      <c r="J3" s="10"/>
      <c r="K3" s="10"/>
      <c r="L3" s="10"/>
    </row>
    <row r="4" spans="1:12" ht="18" customHeight="1">
      <c r="A4" s="8"/>
      <c r="B4" s="9"/>
      <c r="F4" s="68" t="s">
        <v>47</v>
      </c>
      <c r="H4" s="10"/>
      <c r="I4" s="10"/>
      <c r="J4" s="10"/>
      <c r="K4" s="10"/>
      <c r="L4" s="10"/>
    </row>
    <row r="5" spans="1:8" ht="18" customHeight="1">
      <c r="A5" s="11"/>
      <c r="B5" s="12"/>
      <c r="C5" s="12"/>
      <c r="D5" s="13"/>
      <c r="E5" s="14"/>
      <c r="F5" s="14"/>
      <c r="G5" s="14"/>
      <c r="H5" s="15"/>
    </row>
    <row r="6" spans="1:8" ht="18" customHeight="1">
      <c r="A6" s="16" t="s">
        <v>0</v>
      </c>
      <c r="B6" s="17"/>
      <c r="C6" s="18" t="s">
        <v>1</v>
      </c>
      <c r="D6" s="19"/>
      <c r="E6" s="20" t="s">
        <v>20</v>
      </c>
      <c r="F6" s="20" t="s">
        <v>21</v>
      </c>
      <c r="G6" s="21" t="s">
        <v>3</v>
      </c>
      <c r="H6" s="22" t="s">
        <v>19</v>
      </c>
    </row>
    <row r="7" spans="1:8" ht="18" customHeight="1">
      <c r="A7" s="23"/>
      <c r="B7" s="24"/>
      <c r="C7" s="25"/>
      <c r="D7" s="26"/>
      <c r="E7" s="64" t="s">
        <v>45</v>
      </c>
      <c r="F7" s="64" t="s">
        <v>45</v>
      </c>
      <c r="G7" s="64" t="s">
        <v>45</v>
      </c>
      <c r="H7" s="65" t="s">
        <v>44</v>
      </c>
    </row>
    <row r="8" spans="1:8" ht="18" customHeight="1">
      <c r="A8" s="27"/>
      <c r="B8" s="9"/>
      <c r="C8" s="9"/>
      <c r="D8" s="19"/>
      <c r="E8" s="28"/>
      <c r="F8" s="28"/>
      <c r="G8" s="28"/>
      <c r="H8" s="29"/>
    </row>
    <row r="9" spans="1:8" ht="18" customHeight="1">
      <c r="A9" s="27" t="s">
        <v>2</v>
      </c>
      <c r="B9" s="9"/>
      <c r="C9" s="30" t="s">
        <v>4</v>
      </c>
      <c r="D9" s="30"/>
      <c r="E9" s="31">
        <v>24654848</v>
      </c>
      <c r="F9" s="31">
        <v>23059976</v>
      </c>
      <c r="G9" s="31">
        <f>E9-F9</f>
        <v>1594872</v>
      </c>
      <c r="H9" s="32">
        <f>IF(E9=0,"皆減 ",IF(F9=0,"皆増 ",E9/F9*100))</f>
        <v>106.91619106628731</v>
      </c>
    </row>
    <row r="10" spans="1:8" ht="18" customHeight="1">
      <c r="A10" s="27"/>
      <c r="B10" s="9"/>
      <c r="C10" s="67" t="s">
        <v>46</v>
      </c>
      <c r="D10" s="30"/>
      <c r="E10" s="31"/>
      <c r="F10" s="69">
        <v>25137120</v>
      </c>
      <c r="G10" s="69">
        <f>E9-F10</f>
        <v>-482272</v>
      </c>
      <c r="H10" s="70">
        <f>IF(E9=0,"皆減 ",IF(F10=0,"皆増 ",E9/F10*100))</f>
        <v>98.08143494561031</v>
      </c>
    </row>
    <row r="11" spans="1:8" ht="18" customHeight="1">
      <c r="A11" s="33"/>
      <c r="B11" s="34"/>
      <c r="C11" s="35"/>
      <c r="D11" s="36"/>
      <c r="E11" s="37"/>
      <c r="F11" s="37"/>
      <c r="G11" s="37"/>
      <c r="H11" s="38"/>
    </row>
    <row r="12" spans="1:8" ht="18" customHeight="1">
      <c r="A12" s="39" t="s">
        <v>0</v>
      </c>
      <c r="B12" s="40"/>
      <c r="C12" s="41" t="s">
        <v>5</v>
      </c>
      <c r="D12" s="42"/>
      <c r="E12" s="43">
        <v>4657644</v>
      </c>
      <c r="F12" s="43">
        <v>4534789</v>
      </c>
      <c r="G12" s="43">
        <f>E12-F12</f>
        <v>122855</v>
      </c>
      <c r="H12" s="44">
        <f>IF(E12=0,"皆減 ",IF(F12=0,"皆増 ",E12/F12*100))</f>
        <v>102.70916684326437</v>
      </c>
    </row>
    <row r="13" spans="1:8" ht="18" customHeight="1">
      <c r="A13" s="45"/>
      <c r="B13" s="9"/>
      <c r="C13" s="46"/>
      <c r="D13" s="47"/>
      <c r="E13" s="28"/>
      <c r="F13" s="28"/>
      <c r="G13" s="28"/>
      <c r="H13" s="29"/>
    </row>
    <row r="14" spans="1:8" ht="18" customHeight="1">
      <c r="A14" s="48"/>
      <c r="B14" s="40"/>
      <c r="C14" s="46" t="s">
        <v>6</v>
      </c>
      <c r="D14" s="47"/>
      <c r="E14" s="31">
        <v>3848067</v>
      </c>
      <c r="F14" s="31">
        <v>3771678</v>
      </c>
      <c r="G14" s="31">
        <f>E14-F14</f>
        <v>76389</v>
      </c>
      <c r="H14" s="32">
        <f>IF(E14=0,"皆減 ",IF(F14=0,"皆増 ",E14/F14*100))</f>
        <v>102.02533196099985</v>
      </c>
    </row>
    <row r="15" spans="1:8" ht="18" customHeight="1">
      <c r="A15" s="45" t="s">
        <v>17</v>
      </c>
      <c r="B15" s="34"/>
      <c r="C15" s="49"/>
      <c r="D15" s="50"/>
      <c r="E15" s="37"/>
      <c r="F15" s="37"/>
      <c r="G15" s="37"/>
      <c r="H15" s="38"/>
    </row>
    <row r="16" spans="1:8" ht="18" customHeight="1">
      <c r="A16" s="39" t="s">
        <v>0</v>
      </c>
      <c r="B16" s="40"/>
      <c r="C16" s="41" t="s">
        <v>7</v>
      </c>
      <c r="D16" s="42"/>
      <c r="E16" s="43">
        <v>5960234</v>
      </c>
      <c r="F16" s="43">
        <v>6071112</v>
      </c>
      <c r="G16" s="43">
        <f>E16-F16</f>
        <v>-110878</v>
      </c>
      <c r="H16" s="44">
        <f>IF(E16=0,"皆減 ",IF(F16=0,"皆増 ",E16/F16*100))</f>
        <v>98.17367889111583</v>
      </c>
    </row>
    <row r="17" spans="1:8" ht="18" customHeight="1">
      <c r="A17" s="45"/>
      <c r="B17" s="34"/>
      <c r="C17" s="49"/>
      <c r="D17" s="50"/>
      <c r="E17" s="37"/>
      <c r="F17" s="37"/>
      <c r="G17" s="37"/>
      <c r="H17" s="38"/>
    </row>
    <row r="18" spans="1:8" ht="18" customHeight="1">
      <c r="A18" s="45" t="s">
        <v>18</v>
      </c>
      <c r="B18" s="40"/>
      <c r="C18" s="41" t="s">
        <v>8</v>
      </c>
      <c r="D18" s="42"/>
      <c r="E18" s="43">
        <v>236190</v>
      </c>
      <c r="F18" s="43">
        <v>191631</v>
      </c>
      <c r="G18" s="43">
        <f>E18-F18</f>
        <v>44559</v>
      </c>
      <c r="H18" s="44">
        <f>IF(E18=0,"皆減 ",IF(F18=0,"皆増 ",E18/F18*100))</f>
        <v>123.2525009001675</v>
      </c>
    </row>
    <row r="19" spans="1:8" ht="18" customHeight="1">
      <c r="A19" s="39" t="s">
        <v>0</v>
      </c>
      <c r="B19" s="34"/>
      <c r="C19" s="49"/>
      <c r="D19" s="50"/>
      <c r="E19" s="37"/>
      <c r="F19" s="37"/>
      <c r="G19" s="37"/>
      <c r="H19" s="38"/>
    </row>
    <row r="20" spans="1:8" ht="18" customHeight="1">
      <c r="A20" s="39" t="s">
        <v>0</v>
      </c>
      <c r="B20" s="40"/>
      <c r="C20" s="41" t="s">
        <v>9</v>
      </c>
      <c r="D20" s="42"/>
      <c r="E20" s="43">
        <v>6988</v>
      </c>
      <c r="F20" s="43">
        <v>7329</v>
      </c>
      <c r="G20" s="43">
        <f>E20-F20</f>
        <v>-341</v>
      </c>
      <c r="H20" s="51">
        <f>IF(E20=0,"皆減 ",IF(F20=0,"皆増 ",E20/F20*100))</f>
        <v>95.34725064811025</v>
      </c>
    </row>
    <row r="21" spans="1:8" ht="18" customHeight="1">
      <c r="A21" s="45" t="s">
        <v>22</v>
      </c>
      <c r="B21" s="34"/>
      <c r="C21" s="49"/>
      <c r="D21" s="50"/>
      <c r="E21" s="37"/>
      <c r="F21" s="37"/>
      <c r="G21" s="37"/>
      <c r="H21" s="38"/>
    </row>
    <row r="22" spans="1:8" ht="18" customHeight="1">
      <c r="A22" s="48"/>
      <c r="B22" s="40"/>
      <c r="C22" s="41" t="s">
        <v>23</v>
      </c>
      <c r="D22" s="42"/>
      <c r="E22" s="43">
        <v>116922</v>
      </c>
      <c r="F22" s="43">
        <v>134450</v>
      </c>
      <c r="G22" s="43">
        <f>E22-F22</f>
        <v>-17528</v>
      </c>
      <c r="H22" s="44">
        <f>IF(E22=0,"皆減 ",IF(F22=0,"皆増 ",E22/F22*100))</f>
        <v>86.96318333953143</v>
      </c>
    </row>
    <row r="23" spans="1:8" ht="18" customHeight="1">
      <c r="A23" s="45"/>
      <c r="B23" s="34"/>
      <c r="C23" s="49" t="s">
        <v>24</v>
      </c>
      <c r="D23" s="50"/>
      <c r="E23" s="37"/>
      <c r="F23" s="37"/>
      <c r="G23" s="37"/>
      <c r="H23" s="38"/>
    </row>
    <row r="24" spans="1:8" ht="18" customHeight="1">
      <c r="A24" s="45" t="s">
        <v>26</v>
      </c>
      <c r="B24" s="40"/>
      <c r="C24" s="41" t="s">
        <v>25</v>
      </c>
      <c r="D24" s="42"/>
      <c r="E24" s="43">
        <v>5219</v>
      </c>
      <c r="F24" s="43">
        <v>5080</v>
      </c>
      <c r="G24" s="43">
        <f>E24-F24</f>
        <v>139</v>
      </c>
      <c r="H24" s="44">
        <f>IF(E24=0,"皆減 ",IF(F24=0,"皆増 ",E24/F24*100))</f>
        <v>102.73622047244095</v>
      </c>
    </row>
    <row r="25" spans="1:8" ht="18" customHeight="1">
      <c r="A25" s="45"/>
      <c r="B25" s="34"/>
      <c r="C25" s="49"/>
      <c r="D25" s="50"/>
      <c r="E25" s="37"/>
      <c r="F25" s="37"/>
      <c r="G25" s="37"/>
      <c r="H25" s="38"/>
    </row>
    <row r="26" spans="1:8" ht="18" customHeight="1">
      <c r="A26" s="48"/>
      <c r="B26" s="40"/>
      <c r="C26" s="41" t="s">
        <v>27</v>
      </c>
      <c r="D26" s="42"/>
      <c r="E26" s="43">
        <v>54000</v>
      </c>
      <c r="F26" s="43">
        <v>54003</v>
      </c>
      <c r="G26" s="43">
        <f>E26-F26</f>
        <v>-3</v>
      </c>
      <c r="H26" s="44">
        <f>IF(E26=0,"皆減 ",IF(F26=0,"皆増 ",E26/F26*100))</f>
        <v>99.99444475306927</v>
      </c>
    </row>
    <row r="27" spans="1:8" ht="18" customHeight="1">
      <c r="A27" s="45"/>
      <c r="B27" s="52"/>
      <c r="C27" s="46" t="s">
        <v>10</v>
      </c>
      <c r="D27" s="47"/>
      <c r="E27" s="28"/>
      <c r="F27" s="28"/>
      <c r="G27" s="28"/>
      <c r="H27" s="29"/>
    </row>
    <row r="28" spans="1:8" ht="18" customHeight="1">
      <c r="A28" s="53" t="s">
        <v>28</v>
      </c>
      <c r="B28" s="40"/>
      <c r="C28" s="41" t="s">
        <v>11</v>
      </c>
      <c r="D28" s="42"/>
      <c r="E28" s="43">
        <v>622244</v>
      </c>
      <c r="F28" s="43">
        <v>648821</v>
      </c>
      <c r="G28" s="43">
        <f>E28-F28</f>
        <v>-26577</v>
      </c>
      <c r="H28" s="44">
        <f>IF(E28=0,"皆減 ",IF(F28=0,"皆増 ",E28/F28*100))</f>
        <v>95.90380089423739</v>
      </c>
    </row>
    <row r="29" spans="1:8" ht="18" customHeight="1">
      <c r="A29" s="45"/>
      <c r="B29" s="52"/>
      <c r="C29" s="46"/>
      <c r="D29" s="47"/>
      <c r="E29" s="28"/>
      <c r="F29" s="28"/>
      <c r="G29" s="28"/>
      <c r="H29" s="29"/>
    </row>
    <row r="30" spans="1:8" ht="18" customHeight="1">
      <c r="A30" s="39" t="s">
        <v>0</v>
      </c>
      <c r="B30" s="40"/>
      <c r="C30" s="41" t="s">
        <v>29</v>
      </c>
      <c r="D30" s="42"/>
      <c r="E30" s="43">
        <v>3599531</v>
      </c>
      <c r="F30" s="43">
        <v>3443163</v>
      </c>
      <c r="G30" s="43">
        <f>E30-F30</f>
        <v>156368</v>
      </c>
      <c r="H30" s="44">
        <f>IF(E30=0,"皆減 ",IF(F30=0,"皆増 ",E30/F30*100))</f>
        <v>104.54140567844159</v>
      </c>
    </row>
    <row r="31" spans="1:8" ht="18" customHeight="1">
      <c r="A31" s="45"/>
      <c r="B31" s="9"/>
      <c r="C31" s="46"/>
      <c r="D31" s="47"/>
      <c r="E31" s="28"/>
      <c r="F31" s="28"/>
      <c r="G31" s="28"/>
      <c r="H31" s="29"/>
    </row>
    <row r="32" spans="1:8" ht="18" customHeight="1">
      <c r="A32" s="45" t="s">
        <v>30</v>
      </c>
      <c r="B32" s="54"/>
      <c r="C32" s="46" t="s">
        <v>31</v>
      </c>
      <c r="D32" s="47"/>
      <c r="E32" s="31">
        <v>33600</v>
      </c>
      <c r="F32" s="31">
        <v>33919</v>
      </c>
      <c r="G32" s="31">
        <f>E32-F32</f>
        <v>-319</v>
      </c>
      <c r="H32" s="32">
        <f>IF(E32=0,"皆減 ",IF(F32=0,"皆増 ",E32/F32*100))</f>
        <v>99.05952416050002</v>
      </c>
    </row>
    <row r="33" spans="1:8" ht="18" customHeight="1">
      <c r="A33" s="45"/>
      <c r="B33" s="35"/>
      <c r="C33" s="49"/>
      <c r="D33" s="50"/>
      <c r="E33" s="37"/>
      <c r="F33" s="37"/>
      <c r="G33" s="55"/>
      <c r="H33" s="38"/>
    </row>
    <row r="34" spans="1:8" ht="18" customHeight="1">
      <c r="A34" s="45"/>
      <c r="B34" s="54"/>
      <c r="C34" s="46" t="s">
        <v>32</v>
      </c>
      <c r="D34" s="47"/>
      <c r="E34" s="31">
        <v>674939</v>
      </c>
      <c r="F34" s="31">
        <v>1099208</v>
      </c>
      <c r="G34" s="31">
        <f>E34-F34</f>
        <v>-424269</v>
      </c>
      <c r="H34" s="32">
        <f>IF(E34=0,"皆減 ",IF(F34=0,"皆増 ",E34/F34*100))</f>
        <v>61.40230056549807</v>
      </c>
    </row>
    <row r="35" spans="1:8" ht="18" customHeight="1">
      <c r="A35" s="45" t="s">
        <v>33</v>
      </c>
      <c r="B35" s="35"/>
      <c r="C35" s="49"/>
      <c r="D35" s="50"/>
      <c r="E35" s="37"/>
      <c r="F35" s="37"/>
      <c r="G35" s="37"/>
      <c r="H35" s="38"/>
    </row>
    <row r="36" spans="1:8" ht="18" customHeight="1">
      <c r="A36" s="45"/>
      <c r="B36" s="54"/>
      <c r="C36" s="46" t="s">
        <v>34</v>
      </c>
      <c r="D36" s="47"/>
      <c r="E36" s="31">
        <v>3201</v>
      </c>
      <c r="F36" s="31">
        <v>3152</v>
      </c>
      <c r="G36" s="31">
        <f>E36-F36</f>
        <v>49</v>
      </c>
      <c r="H36" s="32">
        <f>IF(E36=0,"皆減 ",IF(F36=0,"皆増 ",E36/F36*100))</f>
        <v>101.55456852791878</v>
      </c>
    </row>
    <row r="37" spans="1:8" ht="18" customHeight="1">
      <c r="A37" s="39" t="s">
        <v>0</v>
      </c>
      <c r="B37" s="35"/>
      <c r="C37" s="49"/>
      <c r="D37" s="50"/>
      <c r="E37" s="37"/>
      <c r="F37" s="37"/>
      <c r="G37" s="37"/>
      <c r="H37" s="38"/>
    </row>
    <row r="38" spans="1:8" ht="18" customHeight="1">
      <c r="A38" s="45" t="s">
        <v>22</v>
      </c>
      <c r="B38" s="54"/>
      <c r="C38" s="46" t="s">
        <v>35</v>
      </c>
      <c r="D38" s="47"/>
      <c r="E38" s="31">
        <v>538</v>
      </c>
      <c r="F38" s="31">
        <v>755</v>
      </c>
      <c r="G38" s="31">
        <f>E38-F38</f>
        <v>-217</v>
      </c>
      <c r="H38" s="32">
        <f>IF(E38=0,"皆減 ",IF(F38=0,"皆増 ",E38/F38*100))</f>
        <v>71.25827814569536</v>
      </c>
    </row>
    <row r="39" spans="1:8" ht="18" customHeight="1">
      <c r="A39" s="45"/>
      <c r="B39" s="34"/>
      <c r="C39" s="49"/>
      <c r="D39" s="50"/>
      <c r="E39" s="37"/>
      <c r="F39" s="37"/>
      <c r="G39" s="37"/>
      <c r="H39" s="38"/>
    </row>
    <row r="40" spans="1:8" ht="18" customHeight="1">
      <c r="A40" s="45"/>
      <c r="B40" s="40"/>
      <c r="C40" s="41" t="s">
        <v>36</v>
      </c>
      <c r="D40" s="42"/>
      <c r="E40" s="43">
        <v>158</v>
      </c>
      <c r="F40" s="43">
        <v>158</v>
      </c>
      <c r="G40" s="43">
        <f>E40-F40</f>
        <v>0</v>
      </c>
      <c r="H40" s="44">
        <f>IF(E40=0,"皆減 ",IF(F40=0,"皆増 ",E40/F40*100))</f>
        <v>100</v>
      </c>
    </row>
    <row r="41" spans="1:8" ht="18" customHeight="1">
      <c r="A41" s="45" t="s">
        <v>26</v>
      </c>
      <c r="B41" s="9"/>
      <c r="C41" s="46"/>
      <c r="D41" s="47"/>
      <c r="E41" s="28"/>
      <c r="F41" s="28"/>
      <c r="G41" s="28"/>
      <c r="H41" s="29"/>
    </row>
    <row r="42" spans="1:8" ht="18" customHeight="1">
      <c r="A42" s="45"/>
      <c r="B42" s="54"/>
      <c r="C42" s="46" t="s">
        <v>37</v>
      </c>
      <c r="D42" s="47"/>
      <c r="E42" s="31">
        <v>30594</v>
      </c>
      <c r="F42" s="31">
        <v>31654</v>
      </c>
      <c r="G42" s="31">
        <f>E42-F42</f>
        <v>-1060</v>
      </c>
      <c r="H42" s="32">
        <f>IF(E42=0,"皆減 ",IF(F42=0,"皆増 ",E42/F42*100))</f>
        <v>96.65129209578568</v>
      </c>
    </row>
    <row r="43" spans="1:8" ht="18" customHeight="1">
      <c r="A43" s="45"/>
      <c r="B43" s="34"/>
      <c r="C43" s="35"/>
      <c r="D43" s="36"/>
      <c r="E43" s="37"/>
      <c r="F43" s="37"/>
      <c r="G43" s="37"/>
      <c r="H43" s="38"/>
    </row>
    <row r="44" spans="1:8" ht="18" customHeight="1">
      <c r="A44" s="53" t="s">
        <v>28</v>
      </c>
      <c r="B44" s="40"/>
      <c r="C44" s="56" t="s">
        <v>38</v>
      </c>
      <c r="D44" s="57"/>
      <c r="E44" s="43">
        <f>SUBTOTAL(9,E12:E42)</f>
        <v>19850069</v>
      </c>
      <c r="F44" s="43">
        <f>SUBTOTAL(9,F12:F42)</f>
        <v>20030902</v>
      </c>
      <c r="G44" s="43">
        <f>SUBTOTAL(9,G12:G42)</f>
        <v>-180833</v>
      </c>
      <c r="H44" s="44">
        <f>IF(E44=0,"皆減 ",IF(F44=0,"皆増 ",E44/F44*100))</f>
        <v>99.09722987012766</v>
      </c>
    </row>
    <row r="45" spans="1:8" ht="18" customHeight="1">
      <c r="A45" s="66"/>
      <c r="B45" s="34"/>
      <c r="C45" s="9"/>
      <c r="D45" s="19"/>
      <c r="E45" s="28"/>
      <c r="F45" s="28"/>
      <c r="G45" s="28"/>
      <c r="H45" s="29"/>
    </row>
    <row r="46" spans="1:8" ht="18" customHeight="1">
      <c r="A46" s="45" t="s">
        <v>39</v>
      </c>
      <c r="B46" s="40"/>
      <c r="C46" s="41" t="s">
        <v>40</v>
      </c>
      <c r="D46" s="42"/>
      <c r="E46" s="43">
        <v>1442207</v>
      </c>
      <c r="F46" s="43">
        <v>1445345</v>
      </c>
      <c r="G46" s="43">
        <f>E46-F46</f>
        <v>-3138</v>
      </c>
      <c r="H46" s="44">
        <f>IF(E46=0,"皆減 ",IF(F46=0,"皆増 ",E46/F46*100))</f>
        <v>99.78288920638325</v>
      </c>
    </row>
    <row r="47" spans="1:8" ht="18" customHeight="1">
      <c r="A47" s="45" t="s">
        <v>41</v>
      </c>
      <c r="B47" s="34"/>
      <c r="C47" s="35"/>
      <c r="D47" s="36"/>
      <c r="E47" s="37"/>
      <c r="F47" s="37"/>
      <c r="G47" s="37"/>
      <c r="H47" s="38"/>
    </row>
    <row r="48" spans="1:8" ht="18" customHeight="1">
      <c r="A48" s="45" t="s">
        <v>22</v>
      </c>
      <c r="B48" s="40"/>
      <c r="C48" s="41" t="s">
        <v>12</v>
      </c>
      <c r="D48" s="42"/>
      <c r="E48" s="43">
        <v>341069</v>
      </c>
      <c r="F48" s="43">
        <v>381661</v>
      </c>
      <c r="G48" s="43">
        <f>E48-F48</f>
        <v>-40592</v>
      </c>
      <c r="H48" s="44">
        <f>IF(E48=0,"皆減 ",IF(F48=0,"皆増 ",E48/F48*100))</f>
        <v>89.36438357600069</v>
      </c>
    </row>
    <row r="49" spans="1:8" ht="18" customHeight="1">
      <c r="A49" s="45" t="s">
        <v>42</v>
      </c>
      <c r="B49" s="9"/>
      <c r="C49" s="9"/>
      <c r="D49" s="19"/>
      <c r="E49" s="28"/>
      <c r="F49" s="28"/>
      <c r="G49" s="28"/>
      <c r="H49" s="29"/>
    </row>
    <row r="50" spans="1:8" ht="18" customHeight="1">
      <c r="A50" s="45" t="s">
        <v>13</v>
      </c>
      <c r="B50" s="40"/>
      <c r="C50" s="30" t="s">
        <v>14</v>
      </c>
      <c r="D50" s="58"/>
      <c r="E50" s="31">
        <f>SUBTOTAL(9,E45:E48)</f>
        <v>1783276</v>
      </c>
      <c r="F50" s="31">
        <f>SUBTOTAL(9,F45:F48)</f>
        <v>1827006</v>
      </c>
      <c r="G50" s="31">
        <f>SUBTOTAL(9,G45:G48)</f>
        <v>-43730</v>
      </c>
      <c r="H50" s="32">
        <f>IF(E50=0,"皆減 ",IF(F50=0,"皆増 ",E50/F50*100))</f>
        <v>97.60646653596102</v>
      </c>
    </row>
    <row r="51" spans="1:8" ht="18" customHeight="1">
      <c r="A51" s="59"/>
      <c r="B51" s="35"/>
      <c r="C51" s="35"/>
      <c r="D51" s="36"/>
      <c r="E51" s="37"/>
      <c r="F51" s="37"/>
      <c r="G51" s="37"/>
      <c r="H51" s="38"/>
    </row>
    <row r="52" spans="1:8" ht="18" customHeight="1">
      <c r="A52" s="27" t="s">
        <v>13</v>
      </c>
      <c r="B52" s="17"/>
      <c r="C52" s="30" t="s">
        <v>15</v>
      </c>
      <c r="D52" s="58"/>
      <c r="E52" s="31">
        <f>SUBTOTAL(9,E9:E50)</f>
        <v>46288193</v>
      </c>
      <c r="F52" s="31">
        <f>SUBTOTAL(9,F9:F50)-F10</f>
        <v>44917884</v>
      </c>
      <c r="G52" s="31">
        <f>SUBTOTAL(9,G9:G50)-G10</f>
        <v>1370309</v>
      </c>
      <c r="H52" s="32">
        <f>IF(E52=0,"皆減 ",IF(F52=0,"皆増 ",E52/F52*100))</f>
        <v>103.05069802486688</v>
      </c>
    </row>
    <row r="53" spans="1:8" ht="18" customHeight="1">
      <c r="A53" s="60"/>
      <c r="B53" s="24"/>
      <c r="C53" s="61"/>
      <c r="D53" s="62"/>
      <c r="E53" s="63"/>
      <c r="F53" s="71">
        <f>SUBTOTAL(9,F10:F51)</f>
        <v>46995028</v>
      </c>
      <c r="G53" s="71">
        <f>SUBTOTAL(9,G10:G51)</f>
        <v>-706835</v>
      </c>
      <c r="H53" s="72">
        <f>IF(E52=0,"皆減 ",IF(F53=0,"皆増 ",E52/F53*100))</f>
        <v>98.49593663397754</v>
      </c>
    </row>
    <row r="54" spans="1:8" ht="18" customHeight="1">
      <c r="A54" s="30"/>
      <c r="B54" s="9"/>
      <c r="C54" s="9"/>
      <c r="D54" s="9"/>
      <c r="E54" s="9"/>
      <c r="F54" s="9"/>
      <c r="G54" s="9"/>
      <c r="H54" s="9"/>
    </row>
  </sheetData>
  <mergeCells count="1">
    <mergeCell ref="A1:H1"/>
  </mergeCells>
  <printOptions horizontalCentered="1"/>
  <pageMargins left="0.5118110236220472" right="0.5118110236220472" top="0.8661417322834646" bottom="0.8267716535433072" header="0" footer="0"/>
  <pageSetup horizontalDpi="300" verticalDpi="300" orientation="landscape" pageOrder="overThenDown" paperSize="9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2006-02-28T09:13:35Z</cp:lastPrinted>
  <dcterms:modified xsi:type="dcterms:W3CDTF">2006-02-28T09:13:42Z</dcterms:modified>
  <cp:category/>
  <cp:version/>
  <cp:contentType/>
  <cp:contentStatus/>
</cp:coreProperties>
</file>