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SHD01\zaisei\財政係共有ﾌｱｲﾙ\県地域振興課\h30\20180420_平成28年度財政状況資料集の作成及び提出（２回目）について\03_修正\20181016_再分析連絡\02_回答\データ結合\"/>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CR102" i="11" l="1"/>
  <c r="AU88" i="11"/>
  <c r="AP88" i="11"/>
  <c r="AF88" i="11"/>
  <c r="AU63" i="11"/>
  <c r="AP63" i="11"/>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C37" i="9"/>
  <c r="CO36" i="9"/>
  <c r="BW36" i="9"/>
  <c r="AM36" i="9"/>
  <c r="BW35" i="9"/>
  <c r="AM35" i="9"/>
  <c r="BW34" i="9"/>
  <c r="C34" i="9"/>
  <c r="CO34" i="9" l="1"/>
  <c r="CO35" i="9" s="1"/>
  <c r="U34" i="9"/>
  <c r="U35" i="9" s="1"/>
  <c r="U36" i="9" s="1"/>
  <c r="U37" i="9" s="1"/>
  <c r="AM34" i="9"/>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<sst xmlns="http://schemas.openxmlformats.org/spreadsheetml/2006/main" count="1044" uniqueCount="562">
  <si>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</si>
  <si>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</si>
  <si>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</si>
  <si>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</si>
  <si>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</si>
  <si>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</si>
  <si>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</si>
  <si>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</si>
  <si>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</si>
  <si>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</si>
  <si>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</si>
  <si>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</si>
  <si>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</si>
  <si>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</si>
  <si>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</si>
  <si>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</si>
  <si>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</si>
  <si>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</si>
  <si>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</si>
  <si>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</si>
  <si>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</si>
  <si>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</si>
  <si>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</si>
  <si>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</si>
  <si>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</si>
  <si>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</si>
  <si>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</si>
  <si>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</si>
  <si>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</si>
  <si>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</si>
  <si>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</si>
  <si>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</si>
  <si>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</si>
  <si>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</si>
  <si>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</si>
  <si>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</si>
  <si>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</si>
  <si>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</si>
  <si>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</si>
  <si>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</si>
  <si>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</si>
  <si>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</si>
  <si>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</si>
  <si>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</si>
  <si>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</si>
  <si>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</si>
  <si>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</si>
  <si>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</si>
  <si>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</si>
  <si>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</si>
  <si>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</si>
  <si>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</si>
  <si>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</si>
  <si>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</si>
  <si>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</si>
  <si>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</si>
  <si>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</si>
  <si>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</si>
  <si>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</si>
  <si>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</si>
  <si>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</si>
  <si>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</si>
  <si>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</si>
  <si>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</si>
  <si>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</si>
  <si>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</si>
  <si>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</si>
  <si>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</si>
  <si>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</si>
  <si>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</si>
  <si>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</si>
  <si>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</si>
  <si>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</si>
  <si>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</si>
  <si>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</si>
  <si>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</si>
  <si>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</si>
  <si>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</si>
  <si>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</si>
  <si>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</si>
  <si>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</si>
  <si>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</si>
  <si>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</si>
  <si>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倉吉市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</si>
  <si>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</si>
  <si>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</si>
  <si>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</si>
  <si>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</si>
  <si>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</si>
  <si>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</si>
  <si>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</si>
  <si>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</si>
  <si>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</si>
  <si>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</si>
  <si>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</si>
  <si>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</si>
  <si>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</si>
  <si>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</si>
  <si>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</si>
  <si>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</si>
  <si>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</si>
  <si>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</si>
  <si>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</si>
  <si>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</si>
  <si>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</si>
  <si>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</si>
  <si>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</si>
  <si>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</si>
  <si>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</si>
  <si>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</si>
  <si>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</si>
  <si>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</si>
  <si>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</si>
  <si>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</si>
  <si>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</si>
  <si>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</si>
  <si>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</si>
  <si>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</si>
  <si>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</si>
  <si>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</si>
  <si>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</si>
  <si>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</si>
  <si>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</si>
  <si>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</si>
  <si>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</si>
  <si>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</si>
  <si>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</si>
  <si>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</si>
  <si>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</si>
  <si>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</si>
  <si>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</si>
  <si>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</si>
  <si>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</si>
  <si>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</si>
  <si>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</si>
  <si>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</si>
  <si>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</si>
  <si>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</si>
  <si>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</si>
  <si>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</si>
  <si>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</si>
  <si>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</si>
  <si>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</si>
  <si>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</si>
  <si>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</si>
  <si>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</si>
  <si>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</si>
  <si>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</si>
  <si>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</si>
  <si>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</si>
  <si>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</si>
  <si>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</si>
  <si>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</si>
  <si>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</si>
  <si>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</si>
  <si>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</si>
  <si>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</si>
  <si>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</si>
  <si>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</si>
  <si>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</si>
  <si>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</si>
  <si>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</si>
  <si>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</si>
  <si>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</si>
  <si>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</si>
  <si>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</si>
  <si>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</si>
  <si>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</si>
  <si>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</si>
  <si>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</si>
  <si>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</si>
  <si>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</si>
  <si>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</si>
  <si>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</si>
  <si>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</si>
  <si>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</si>
  <si>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</si>
  <si>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</si>
  <si>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</si>
  <si>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</si>
  <si>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</si>
  <si>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</si>
  <si>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</si>
  <si>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</si>
  <si>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</si>
  <si>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</si>
  <si>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</si>
  <si>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</si>
  <si>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</si>
  <si>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</si>
  <si>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</si>
  <si>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</si>
  <si>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</si>
  <si>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</si>
  <si>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</si>
  <si>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</si>
  <si>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</si>
  <si>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鳥取県倉吉市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</si>
  <si>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</si>
  <si>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</si>
  <si>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</si>
  <si>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</si>
  <si>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</si>
  <si>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</si>
  <si>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</si>
  <si>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</si>
  <si>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</si>
  <si>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</si>
  <si>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</si>
  <si>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</si>
  <si>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</si>
  <si>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</si>
  <si>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</si>
  <si>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</si>
  <si>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</si>
  <si>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</si>
  <si>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</si>
  <si>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</si>
  <si>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</si>
  <si>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</si>
  <si>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</si>
  <si>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</si>
  <si>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</si>
  <si>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</si>
  <si>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</si>
  <si>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</si>
  <si>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</si>
  <si>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</si>
  <si>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</si>
  <si>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</si>
  <si>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</si>
  <si>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</si>
  <si>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</si>
  <si>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</si>
  <si>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</si>
  <si>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</si>
  <si>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</si>
  <si>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</si>
  <si>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</si>
  <si>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</si>
  <si>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</si>
  <si>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</si>
  <si>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</si>
  <si>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</si>
  <si>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</si>
  <si>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</si>
  <si>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</si>
  <si>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</si>
  <si>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</si>
  <si>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</si>
  <si>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</si>
  <si>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</si>
  <si>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</si>
  <si>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</si>
  <si>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</si>
  <si>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</si>
  <si>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</si>
  <si>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</si>
  <si>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</si>
  <si>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</si>
  <si>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</si>
  <si>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</si>
  <si>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</si>
  <si>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</si>
  <si>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</si>
  <si>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</si>
  <si>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</si>
  <si>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</si>
  <si>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</si>
  <si>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</si>
  <si>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</si>
  <si>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</si>
  <si>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</si>
  <si>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</si>
  <si>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</si>
  <si>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</si>
  <si>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</si>
  <si>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</si>
  <si>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</si>
  <si>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</si>
  <si>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</si>
  <si>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</si>
  <si>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</si>
  <si>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</si>
  <si>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</si>
  <si>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</si>
  <si>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</si>
  <si>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</si>
  <si>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</si>
  <si>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</si>
  <si>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</si>
  <si>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</si>
  <si>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</si>
  <si>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</si>
  <si>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</si>
  <si>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</si>
  <si>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</si>
  <si>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</si>
  <si>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</si>
  <si>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</si>
  <si>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</si>
  <si>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</si>
  <si>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</si>
  <si>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</si>
  <si>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</si>
  <si>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</si>
  <si>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</si>
  <si>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</si>
  <si>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</si>
  <si>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</si>
  <si>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</si>
  <si>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</si>
  <si>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</si>
  <si>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</si>
  <si>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</si>
  <si>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</si>
  <si>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</si>
  <si>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</si>
  <si>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</si>
  <si>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</si>
  <si>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</si>
  <si>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</si>
  <si>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</si>
  <si>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</si>
  <si>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</si>
  <si>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</si>
  <si>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</si>
  <si>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</si>
  <si>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</si>
  <si>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</si>
  <si>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</si>
  <si>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</si>
  <si>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</si>
  <si>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</si>
  <si>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</si>
  <si>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</si>
  <si>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</si>
  <si>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</si>
  <si>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</si>
  <si>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</si>
  <si>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</si>
  <si>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</si>
  <si>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</si>
  <si>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</si>
  <si>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</si>
  <si>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</si>
  <si>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鳥取県倉吉市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</si>
  <si>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</si>
  <si>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</si>
  <si>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</si>
  <si>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</si>
  <si>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</si>
  <si>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</si>
  <si>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</si>
  <si>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</si>
  <si>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</si>
  <si>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</si>
  <si>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</si>
  <si>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</si>
  <si>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</si>
  <si>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</si>
  <si>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</si>
  <si>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</si>
  <si>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</si>
  <si>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</si>
  <si>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</si>
  <si>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</si>
  <si>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t>
    <phoneticPr fontId="5"/>
  </si>
  <si>
    <t>土地取得事業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</si>
  <si>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</si>
  <si>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</si>
  <si>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</si>
  <si>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</si>
  <si>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</si>
  <si>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</si>
  <si>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</si>
  <si>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</si>
  <si>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</si>
  <si>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</si>
  <si>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</si>
  <si>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</si>
  <si>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</si>
  <si>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</si>
  <si>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</si>
  <si>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</si>
  <si>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</si>
  <si>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水道事業</t>
    <phoneticPr fontId="5"/>
  </si>
  <si>
    <t>法適用企業</t>
    <phoneticPr fontId="5"/>
  </si>
  <si>
    <t>簡易水道事業</t>
    <phoneticPr fontId="5"/>
  </si>
  <si>
    <t>法非適用企業</t>
    <phoneticPr fontId="5"/>
  </si>
  <si>
    <t>温泉配湯事業</t>
    <phoneticPr fontId="5"/>
  </si>
  <si>
    <t>下水道事業</t>
    <phoneticPr fontId="5"/>
  </si>
  <si>
    <t>集落排水事業</t>
    <phoneticPr fontId="5"/>
  </si>
  <si>
    <t>国民宿舎事業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</si>
  <si>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</si>
  <si>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</si>
  <si>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</si>
  <si>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</si>
  <si>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</si>
  <si>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</si>
  <si>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</si>
  <si>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</si>
  <si>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</si>
  <si>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</si>
  <si>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</si>
  <si>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</si>
  <si>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</si>
  <si>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</si>
  <si>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</si>
  <si>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</si>
  <si>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</si>
  <si>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</si>
  <si>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</si>
  <si>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</si>
  <si>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</si>
  <si>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</si>
  <si>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</si>
  <si>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</si>
  <si>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</si>
  <si>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</si>
  <si>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</si>
  <si>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</si>
  <si>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</si>
  <si>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</si>
  <si>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</si>
  <si>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</si>
  <si>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</si>
  <si>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</si>
  <si>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</si>
  <si>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</si>
  <si>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</si>
  <si>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</si>
  <si>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</si>
  <si>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</si>
  <si>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</si>
  <si>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</si>
  <si>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</si>
  <si>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</si>
  <si>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</si>
  <si>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</si>
  <si>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</si>
  <si>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</si>
  <si>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</si>
  <si>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</si>
  <si>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</si>
  <si>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</si>
  <si>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</si>
  <si>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</si>
  <si>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</si>
  <si>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</si>
  <si>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</si>
  <si>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</si>
  <si>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</si>
  <si>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</si>
  <si>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</si>
  <si>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</si>
  <si>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</si>
  <si>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</si>
  <si>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</si>
  <si>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</si>
  <si>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</si>
  <si>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</si>
  <si>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</si>
  <si>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</si>
  <si>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</si>
  <si>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</si>
  <si>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</si>
  <si>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</si>
  <si>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</si>
  <si>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</si>
  <si>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</si>
  <si>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</si>
  <si>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</si>
  <si>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</si>
  <si>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</si>
  <si>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</si>
  <si>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</si>
  <si>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</si>
  <si>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</si>
  <si>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</si>
  <si>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</si>
  <si>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</si>
  <si>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</si>
  <si>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</si>
  <si>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</si>
  <si>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</si>
  <si>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</si>
  <si>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</si>
  <si>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</si>
  <si>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</si>
  <si>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</si>
  <si>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</si>
  <si>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</si>
  <si>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</si>
  <si>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</si>
  <si>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</si>
  <si>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</si>
  <si>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</si>
  <si>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</si>
  <si>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</si>
  <si>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</si>
  <si>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</si>
  <si>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</si>
  <si>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</si>
  <si>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</si>
  <si>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</si>
  <si>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</si>
  <si>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</si>
  <si>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</si>
  <si>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</si>
  <si>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</si>
  <si>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</si>
  <si>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</si>
  <si>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</si>
  <si>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</si>
  <si>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</si>
  <si>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</si>
  <si>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</si>
  <si>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</si>
  <si>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</si>
  <si>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</si>
  <si>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</si>
  <si>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</si>
  <si>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</si>
  <si>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</si>
  <si>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</si>
  <si>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</si>
  <si>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</si>
  <si>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</si>
  <si>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4.95</t>
  </si>
  <si>
    <t>▲ 2.96</t>
  </si>
  <si>
    <t>水道事業</t>
  </si>
  <si>
    <t>一般会計</t>
  </si>
  <si>
    <t>国民健康保険事業</t>
  </si>
  <si>
    <t>住宅資金貸付事業</t>
  </si>
  <si>
    <t>介護保険事業</t>
  </si>
  <si>
    <t>後期高齢者医療事業</t>
  </si>
  <si>
    <t>温泉配湯事業</t>
  </si>
  <si>
    <t>駐車場事業</t>
  </si>
  <si>
    <t>その他会計（赤字）</t>
  </si>
  <si>
    <t>その他会計（黒字）</t>
  </si>
  <si>
    <t>せきがね犬挟観光</t>
    <rPh sb="4" eb="5">
      <t>イヌ</t>
    </rPh>
    <rPh sb="5" eb="6">
      <t>ハサ</t>
    </rPh>
    <rPh sb="6" eb="7">
      <t>カン</t>
    </rPh>
    <rPh sb="7" eb="8">
      <t>コウ</t>
    </rPh>
    <phoneticPr fontId="2"/>
  </si>
  <si>
    <t>赤瓦</t>
    <rPh sb="0" eb="1">
      <t>アカ</t>
    </rPh>
    <rPh sb="1" eb="2">
      <t>カワラ</t>
    </rPh>
    <phoneticPr fontId="2"/>
  </si>
  <si>
    <t>-</t>
    <phoneticPr fontId="2"/>
  </si>
  <si>
    <t>鳥取中部ふるさと広域連合　一般会計</t>
    <rPh sb="0" eb="2">
      <t>トットリ</t>
    </rPh>
    <rPh sb="2" eb="4">
      <t>チュウブ</t>
    </rPh>
    <rPh sb="8" eb="10">
      <t>コウイキ</t>
    </rPh>
    <rPh sb="10" eb="12">
      <t>レンゴウ</t>
    </rPh>
    <rPh sb="13" eb="15">
      <t>イッパン</t>
    </rPh>
    <rPh sb="15" eb="17">
      <t>カイケイ</t>
    </rPh>
    <phoneticPr fontId="2"/>
  </si>
  <si>
    <t>鳥取中部ふるさと広域連合　中部ふるさと市町村圏振興事業特別会計</t>
    <rPh sb="0" eb="2">
      <t>トットリ</t>
    </rPh>
    <rPh sb="2" eb="4">
      <t>チュウブ</t>
    </rPh>
    <rPh sb="8" eb="10">
      <t>コウイキ</t>
    </rPh>
    <rPh sb="10" eb="12">
      <t>レンゴウ</t>
    </rPh>
    <rPh sb="13" eb="15">
      <t>チュウブ</t>
    </rPh>
    <rPh sb="19" eb="22">
      <t>シチョウソン</t>
    </rPh>
    <rPh sb="22" eb="23">
      <t>ケン</t>
    </rPh>
    <rPh sb="23" eb="25">
      <t>シンコウ</t>
    </rPh>
    <rPh sb="25" eb="27">
      <t>ジギョウ</t>
    </rPh>
    <rPh sb="27" eb="29">
      <t>トクベツ</t>
    </rPh>
    <rPh sb="29" eb="31">
      <t>カイケイ</t>
    </rPh>
    <phoneticPr fontId="2"/>
  </si>
  <si>
    <t>鳥取中部ふるさと広域連合　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2"/>
  </si>
  <si>
    <t>鳥取県後期高齢者医療広域連合　一般会計</t>
    <rPh sb="0" eb="2">
      <t>トットリ</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</si>
  <si>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　後期高齢者医療特別会計</t>
    <rPh sb="0" eb="2">
      <t>トットリ</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</si>
  <si>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</si>
  <si>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</si>
  <si>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</si>
  <si>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</si>
  <si>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</si>
  <si>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</si>
  <si>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</si>
  <si>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</si>
  <si>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</si>
  <si>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</si>
  <si>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</si>
  <si>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将来負担比率が類似団体平均に比べて高い水準にある一方で、有形固定資産減価償却率は類似団体平均よりも低い水準となっている。
　近年の道路等インフラ整備や公営住宅の改修、学校施設の耐震化による公共施設等の更新が有形固定資産減価償却率を下げる要因と考えられるが、このようにインフラ及び公共施設等を更新していく中で生じる地方債の償還等が、将来負担比率を押し上げる傾向にもつながっている。
　今後は公共施設等総合管理計画に基づいて、施設状況と財政面を考慮しながら、より一層計画的な施設の老朽化対策に取り組んでいく必要がある。</t>
    <phoneticPr fontId="5"/>
  </si>
  <si>
    <t>　将来負担比率及び実質公債費比率について、類似団体と比較し高い水準ではあるが年々下降傾向にある。
　将来負担比率が下降している主な要因としては、下水道事業債残高の減少に伴い公営企業債等繰入見込額が減少したことが考えられる。
　また、実質公債費比率が下降している主な要因としては、平成14年度に起こした公共用地先行取得債の償還が平成24年度で終了したこと等が考えられる。
　一方で、医療機器関連企業誘致事業の財源として発行した地域活性化事業債、小中学校耐震補強事業の財源として発行した全国防災事業債、緊急防災・減災事業債、平成28年鳥取県中部地震の災害復旧事業の財源として発行した災害復旧事業債の据置期間終了に伴い、元金償還が開始することにより、今後、元利償還額が増額するため、実質公債費比率への影響を考慮し、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</si>
</sst>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20" fillId="0" borderId="41" xfId="34" applyFont="1" applyFill="1" applyBorder="1" applyAlignment="1" applyProtection="1">
      <alignment horizontal="left" vertical="top" wrapText="1"/>
      <protection locked="0"/>
    </xf>
    <xf numFmtId="0" fontId="20" fillId="0" borderId="12" xfId="34" applyFont="1" applyFill="1" applyBorder="1" applyAlignment="1" applyProtection="1">
      <alignment horizontal="left" vertical="top" wrapText="1"/>
      <protection locked="0"/>
    </xf>
    <xf numFmtId="0" fontId="20" fillId="0" borderId="46" xfId="34" applyFont="1" applyFill="1" applyBorder="1" applyAlignment="1" applyProtection="1">
      <alignment horizontal="left" vertical="top" wrapText="1"/>
      <protection locked="0"/>
    </xf>
    <xf numFmtId="0" fontId="20" fillId="0" borderId="60" xfId="34" applyFont="1" applyFill="1" applyBorder="1" applyAlignment="1" applyProtection="1">
      <alignment horizontal="left" vertical="top" wrapText="1"/>
      <protection locked="0"/>
    </xf>
    <xf numFmtId="0" fontId="20" fillId="0" borderId="0" xfId="34" applyFont="1" applyFill="1" applyBorder="1" applyAlignment="1" applyProtection="1">
      <alignment horizontal="left" vertical="top" wrapText="1"/>
      <protection locked="0"/>
    </xf>
    <xf numFmtId="0" fontId="20" fillId="0" borderId="38" xfId="34" applyFont="1" applyFill="1" applyBorder="1" applyAlignment="1" applyProtection="1">
      <alignment horizontal="left" vertical="top" wrapText="1"/>
      <protection locked="0"/>
    </xf>
    <xf numFmtId="0" fontId="20" fillId="0" borderId="37" xfId="34" applyFont="1" applyFill="1" applyBorder="1" applyAlignment="1" applyProtection="1">
      <alignment horizontal="left" vertical="top" wrapText="1"/>
      <protection locked="0"/>
    </xf>
    <xf numFmtId="0" fontId="20" fillId="0" borderId="49" xfId="34" applyFont="1" applyFill="1" applyBorder="1" applyAlignment="1" applyProtection="1">
      <alignment horizontal="left" vertical="top" wrapText="1"/>
      <protection locked="0"/>
    </xf>
    <xf numFmtId="0" fontId="2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64754</c:v>
                </c:pt>
                <c:pt idx="1">
                  <c:v>63200</c:v>
                </c:pt>
                <c:pt idx="2">
                  <c:v>99671</c:v>
                </c:pt>
                <c:pt idx="3">
                  <c:v>118626</c:v>
                </c:pt>
                <c:pt idx="4">
                  <c:v>58995</c:v>
                </c:pt>
              </c:numCache>
            </c:numRef>
          </c:val>
          <c:smooth val="0"/>
        </c:ser>
        <c:dLbls>
          <c:showLegendKey val="0"/>
          <c:showVal val="0"/>
          <c:showCatName val="0"/>
          <c:showSerName val="0"/>
          <c:showPercent val="0"/>
          <c:showBubbleSize val="0"/>
        </c:dLbls>
        <c:marker val="1"/>
        <c:smooth val="0"/>
        <c:axId val="391634536"/>
        <c:axId val="258058224"/>
      </c:lineChart>
      <c:catAx>
        <c:axId val="391634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8058224"/>
        <c:crosses val="autoZero"/>
        <c:auto val="1"/>
        <c:lblAlgn val="ctr"/>
        <c:lblOffset val="100"/>
        <c:tickLblSkip val="1"/>
        <c:tickMarkSkip val="1"/>
        <c:noMultiLvlLbl val="0"/>
      </c:catAx>
      <c:valAx>
        <c:axId val="2580582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1634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4.4400000000000004</c:v>
                </c:pt>
                <c:pt idx="1">
                  <c:v>5.08</c:v>
                </c:pt>
                <c:pt idx="2">
                  <c:v>2.27</c:v>
                </c:pt>
                <c:pt idx="3">
                  <c:v>5.19</c:v>
                </c:pt>
                <c:pt idx="4">
                  <c:v>5.26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13.01</c:v>
                </c:pt>
                <c:pt idx="1">
                  <c:v>13.03</c:v>
                </c:pt>
                <c:pt idx="2">
                  <c:v>11.05</c:v>
                </c:pt>
                <c:pt idx="3">
                  <c:v>10.91</c:v>
                </c:pt>
                <c:pt idx="4">
                  <c:v>8.36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96183184"/>
        <c:axId val="393628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3.86</c:v>
                </c:pt>
                <c:pt idx="1">
                  <c:v>0.65</c:v>
                </c:pt>
                <c:pt idx="2">
                  <c:v>-4.95</c:v>
                </c:pt>
                <c:pt idx="3">
                  <c:v>2.96</c:v>
                </c:pt>
                <c:pt idx="4">
                  <c:v>-2.96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96183184"/>
        <c:axId val="393628712"/>
      </c:lineChart>
      <c:catAx>
        <c:axId val="39618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628712"/>
        <c:crosses val="autoZero"/>
        <c:auto val="1"/>
        <c:lblAlgn val="ctr"/>
        <c:lblOffset val="100"/>
        <c:tickLblSkip val="1"/>
        <c:tickMarkSkip val="1"/>
        <c:noMultiLvlLbl val="0"/>
      </c:catAx>
      <c:valAx>
        <c:axId val="393628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18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駐車場事業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温泉配湯事業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0.18</c:v>
                </c:pt>
                <c:pt idx="2">
                  <c:v>#N/A</c:v>
                </c:pt>
                <c:pt idx="3">
                  <c:v>1.07</c:v>
                </c:pt>
                <c:pt idx="4">
                  <c:v>#N/A</c:v>
                </c:pt>
                <c:pt idx="5">
                  <c:v>0.34</c:v>
                </c:pt>
                <c:pt idx="6">
                  <c:v>#N/A</c:v>
                </c:pt>
                <c:pt idx="7">
                  <c:v>0.21</c:v>
                </c:pt>
                <c:pt idx="8">
                  <c:v>#N/A</c:v>
                </c:pt>
                <c:pt idx="9">
                  <c:v>0.21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住宅資金貸付事業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0.24</c:v>
                </c:pt>
                <c:pt idx="4">
                  <c:v>#N/A</c:v>
                </c:pt>
                <c:pt idx="5">
                  <c:v>0.24</c:v>
                </c:pt>
                <c:pt idx="6">
                  <c:v>#N/A</c:v>
                </c:pt>
                <c:pt idx="7">
                  <c:v>0.23</c:v>
                </c:pt>
                <c:pt idx="8">
                  <c:v>#N/A</c:v>
                </c:pt>
                <c:pt idx="9">
                  <c:v>0.22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0.42</c:v>
                </c:pt>
                <c:pt idx="2">
                  <c:v>#N/A</c:v>
                </c:pt>
                <c:pt idx="3">
                  <c:v>0.34</c:v>
                </c:pt>
                <c:pt idx="4">
                  <c:v>#N/A</c:v>
                </c:pt>
                <c:pt idx="5">
                  <c:v>0.21</c:v>
                </c:pt>
                <c:pt idx="6">
                  <c:v>#N/A</c:v>
                </c:pt>
                <c:pt idx="7">
                  <c:v>0.08</c:v>
                </c:pt>
                <c:pt idx="8">
                  <c:v>#N/A</c:v>
                </c:pt>
                <c:pt idx="9">
                  <c:v>1.58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4.1900000000000004</c:v>
                </c:pt>
                <c:pt idx="2">
                  <c:v>#N/A</c:v>
                </c:pt>
                <c:pt idx="3">
                  <c:v>4.83</c:v>
                </c:pt>
                <c:pt idx="4">
                  <c:v>#N/A</c:v>
                </c:pt>
                <c:pt idx="5">
                  <c:v>2.0299999999999998</c:v>
                </c:pt>
                <c:pt idx="6">
                  <c:v>#N/A</c:v>
                </c:pt>
                <c:pt idx="7">
                  <c:v>4.96</c:v>
                </c:pt>
                <c:pt idx="8">
                  <c:v>#N/A</c:v>
                </c:pt>
                <c:pt idx="9">
                  <c:v>5.03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5.51</c:v>
                </c:pt>
                <c:pt idx="2">
                  <c:v>#N/A</c:v>
                </c:pt>
                <c:pt idx="3">
                  <c:v>5.49</c:v>
                </c:pt>
                <c:pt idx="4">
                  <c:v>#N/A</c:v>
                </c:pt>
                <c:pt idx="5">
                  <c:v>6.01</c:v>
                </c:pt>
                <c:pt idx="6">
                  <c:v>#N/A</c:v>
                </c:pt>
                <c:pt idx="7">
                  <c:v>6.24</c:v>
                </c:pt>
                <c:pt idx="8">
                  <c:v>#N/A</c:v>
                </c:pt>
                <c:pt idx="9">
                  <c:v>6.96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6542656"/>
        <c:axId val="258083640"/>
      </c:barChart>
      <c:catAx>
        <c:axId val="25654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8083640"/>
        <c:crosses val="autoZero"/>
        <c:auto val="1"/>
        <c:lblAlgn val="ctr"/>
        <c:lblOffset val="100"/>
        <c:tickLblSkip val="1"/>
        <c:tickMarkSkip val="1"/>
        <c:noMultiLvlLbl val="0"/>
      </c:catAx>
      <c:valAx>
        <c:axId val="258083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542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3050</c:v>
                </c:pt>
                <c:pt idx="5">
                  <c:v>2849</c:v>
                </c:pt>
                <c:pt idx="8">
                  <c:v>2933</c:v>
                </c:pt>
                <c:pt idx="11">
                  <c:v>2947</c:v>
                </c:pt>
                <c:pt idx="14">
                  <c:v>2763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21</c:v>
                </c:pt>
                <c:pt idx="3">
                  <c:v>13</c:v>
                </c:pt>
                <c:pt idx="6">
                  <c:v>9</c:v>
                </c:pt>
                <c:pt idx="9">
                  <c:v>4</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225</c:v>
                </c:pt>
                <c:pt idx="3">
                  <c:v>182</c:v>
                </c:pt>
                <c:pt idx="6">
                  <c:v>192</c:v>
                </c:pt>
                <c:pt idx="9">
                  <c:v>166</c:v>
                </c:pt>
                <c:pt idx="12">
                  <c:v>186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1389</c:v>
                </c:pt>
                <c:pt idx="3">
                  <c:v>1414</c:v>
                </c:pt>
                <c:pt idx="6">
                  <c:v>1433</c:v>
                </c:pt>
                <c:pt idx="9">
                  <c:v>1406</c:v>
                </c:pt>
                <c:pt idx="12">
                  <c:v>1399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3051</c:v>
                </c:pt>
                <c:pt idx="3">
                  <c:v>2852</c:v>
                </c:pt>
                <c:pt idx="6">
                  <c:v>2764</c:v>
                </c:pt>
                <c:pt idx="9">
                  <c:v>2788</c:v>
                </c:pt>
                <c:pt idx="12">
                  <c:v>2768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98697048"/>
        <c:axId val="258050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1636</c:v>
                </c:pt>
                <c:pt idx="2">
                  <c:v>#N/A</c:v>
                </c:pt>
                <c:pt idx="3">
                  <c:v>#N/A</c:v>
                </c:pt>
                <c:pt idx="4">
                  <c:v>1612</c:v>
                </c:pt>
                <c:pt idx="5">
                  <c:v>#N/A</c:v>
                </c:pt>
                <c:pt idx="6">
                  <c:v>#N/A</c:v>
                </c:pt>
                <c:pt idx="7">
                  <c:v>1465</c:v>
                </c:pt>
                <c:pt idx="8">
                  <c:v>#N/A</c:v>
                </c:pt>
                <c:pt idx="9">
                  <c:v>#N/A</c:v>
                </c:pt>
                <c:pt idx="10">
                  <c:v>1417</c:v>
                </c:pt>
                <c:pt idx="11">
                  <c:v>#N/A</c:v>
                </c:pt>
                <c:pt idx="12">
                  <c:v>#N/A</c:v>
                </c:pt>
                <c:pt idx="13">
                  <c:v>1591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98697048"/>
        <c:axId val="258050448"/>
      </c:lineChart>
      <c:catAx>
        <c:axId val="39869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8050448"/>
        <c:crosses val="autoZero"/>
        <c:auto val="1"/>
        <c:lblAlgn val="ctr"/>
        <c:lblOffset val="100"/>
        <c:tickLblSkip val="1"/>
        <c:tickMarkSkip val="1"/>
        <c:noMultiLvlLbl val="0"/>
      </c:catAx>
      <c:valAx>
        <c:axId val="25805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697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33754</c:v>
                </c:pt>
                <c:pt idx="5">
                  <c:v>34434</c:v>
                </c:pt>
                <c:pt idx="8">
                  <c:v>34479</c:v>
                </c:pt>
                <c:pt idx="11">
                  <c:v>35451</c:v>
                </c:pt>
                <c:pt idx="14">
                  <c:v>34677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1487</c:v>
                </c:pt>
                <c:pt idx="5">
                  <c:v>1438</c:v>
                </c:pt>
                <c:pt idx="8">
                  <c:v>2134</c:v>
                </c:pt>
                <c:pt idx="11">
                  <c:v>2545</c:v>
                </c:pt>
                <c:pt idx="14">
                  <c:v>2548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4370</c:v>
                </c:pt>
                <c:pt idx="5">
                  <c:v>4600</c:v>
                </c:pt>
                <c:pt idx="8">
                  <c:v>4443</c:v>
                </c:pt>
                <c:pt idx="11">
                  <c:v>4787</c:v>
                </c:pt>
                <c:pt idx="14">
                  <c:v>4529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c:v>
                </c:pt>
                <c:pt idx="3">
                  <c:v>4</c:v>
                </c:pt>
                <c:pt idx="6">
                  <c:v>0</c:v>
                </c:pt>
                <c:pt idx="9">
                  <c:v>3</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3160</c:v>
                </c:pt>
                <c:pt idx="3">
                  <c:v>3065</c:v>
                </c:pt>
                <c:pt idx="6">
                  <c:v>2676</c:v>
                </c:pt>
                <c:pt idx="9">
                  <c:v>2796</c:v>
                </c:pt>
                <c:pt idx="12">
                  <c:v>2929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1102</c:v>
                </c:pt>
                <c:pt idx="3">
                  <c:v>1356</c:v>
                </c:pt>
                <c:pt idx="6">
                  <c:v>1858</c:v>
                </c:pt>
                <c:pt idx="9">
                  <c:v>1624</c:v>
                </c:pt>
                <c:pt idx="12">
                  <c:v>1569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22330</c:v>
                </c:pt>
                <c:pt idx="3">
                  <c:v>21724</c:v>
                </c:pt>
                <c:pt idx="6">
                  <c:v>21166</c:v>
                </c:pt>
                <c:pt idx="9">
                  <c:v>20364</c:v>
                </c:pt>
                <c:pt idx="12">
                  <c:v>19737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34</c:v>
                </c:pt>
                <c:pt idx="3">
                  <c:v>20</c:v>
                </c:pt>
                <c:pt idx="6">
                  <c:v>11</c:v>
                </c:pt>
                <c:pt idx="9">
                  <c:v>12</c:v>
                </c:pt>
                <c:pt idx="12">
                  <c:v>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28110</c:v>
                </c:pt>
                <c:pt idx="3">
                  <c:v>28171</c:v>
                </c:pt>
                <c:pt idx="6">
                  <c:v>29645</c:v>
                </c:pt>
                <c:pt idx="9">
                  <c:v>31616</c:v>
                </c:pt>
                <c:pt idx="12">
                  <c:v>31286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58050832"/>
        <c:axId val="395242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15131</c:v>
                </c:pt>
                <c:pt idx="2">
                  <c:v>#N/A</c:v>
                </c:pt>
                <c:pt idx="3">
                  <c:v>#N/A</c:v>
                </c:pt>
                <c:pt idx="4">
                  <c:v>13868</c:v>
                </c:pt>
                <c:pt idx="5">
                  <c:v>#N/A</c:v>
                </c:pt>
                <c:pt idx="6">
                  <c:v>#N/A</c:v>
                </c:pt>
                <c:pt idx="7">
                  <c:v>14299</c:v>
                </c:pt>
                <c:pt idx="8">
                  <c:v>#N/A</c:v>
                </c:pt>
                <c:pt idx="9">
                  <c:v>#N/A</c:v>
                </c:pt>
                <c:pt idx="10">
                  <c:v>13631</c:v>
                </c:pt>
                <c:pt idx="11">
                  <c:v>#N/A</c:v>
                </c:pt>
                <c:pt idx="12">
                  <c:v>#N/A</c:v>
                </c:pt>
                <c:pt idx="13">
                  <c:v>13774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58050832"/>
        <c:axId val="395242264"/>
      </c:lineChart>
      <c:catAx>
        <c:axId val="25805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5242264"/>
        <c:crosses val="autoZero"/>
        <c:auto val="1"/>
        <c:lblAlgn val="ctr"/>
        <c:lblOffset val="100"/>
        <c:tickLblSkip val="1"/>
        <c:tickMarkSkip val="1"/>
        <c:noMultiLvlLbl val="0"/>
      </c:catAx>
      <c:valAx>
        <c:axId val="395242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05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{41EE0CD9-A6E2-42FA-9D11-2614D9B31D20}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{8C8157F1-3607-4308-9127-6DA8DE2898D8}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{661AD418-59B6-4DCF-A085-732DF1A7D5BB}</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{76AEA9F3-B91B-4704-AB6E-97FBBD5C5B2D}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{A9618DF9-8788-424F-9621-903E14EA3017}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c:v>
                </c:pt>
              </c:numCache>
            </c:numRef>
          </c:xVal>
          <c:yVal>
            <c:numRef>
              <c:f>公会計指標分析・財政指標組合せ分析表!$K$51:$O$51</c:f>
              <c:numCache>
                <c:formatCode>#,##0.0;"▲ "#,##0.0</c:formatCode>
                <c:ptCount val="5"/>
                <c:pt idx="3">
                  <c:v>117.8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{61563B18-0609-4B8C-B6FD-EA327E34F18D}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{E82B4A45-F628-450A-96D5-7D8D27A71417}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{711DDCA6-2F8E-4FAD-8871-6969C3D86C24}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{36BB3550-4052-4D1F-A9AD-0FCA3F1062DB}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{E2182010-832A-408D-88ED-1A939CE77A3B}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98966248"/>
        <c:axId val="258041728"/>
      </c:scatterChart>
      <c:valAx>
        <c:axId val="398966248"/>
        <c:scaling>
          <c:orientation val="minMax"/>
          <c:max val="53.6"/>
          <c:min val="4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8041728"/>
        <c:crosses val="autoZero"/>
        <c:crossBetween val="midCat"/>
      </c:valAx>
      <c:valAx>
        <c:axId val="258041728"/>
        <c:scaling>
          <c:orientation val="minMax"/>
          <c:max val="128"/>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8966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{E4F0CD0B-4404-4DC5-8C85-C281DA193883}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{E21A3214-05C5-4818-AE91-3BD0BCF4C077}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{8B75F61C-9DB1-4551-BC69-45BC2E06CC1B}</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4.517107044246001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{6B107F71-B321-41BF-A330-A46A77FEAA21}</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1.823985408116728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{8C8FDB5B-5048-4C63-AF6E-96A714930B15}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c:v>
                </c:pt>
                <c:pt idx="1">
                  <c:v>14.7</c:v>
                </c:pt>
                <c:pt idx="2">
                  <c:v>13.6</c:v>
                </c:pt>
                <c:pt idx="3">
                  <c:v>13</c:v>
                </c:pt>
                <c:pt idx="4">
                  <c:v>13</c:v>
                </c:pt>
              </c:numCache>
            </c:numRef>
          </c:xVal>
          <c:yVal>
            <c:numRef>
              <c:f>公会計指標分析・財政指標組合せ分析表!$K$73:$O$73</c:f>
              <c:numCache>
                <c:formatCode>#,##0.0;"▲ "#,##0.0</c:formatCode>
                <c:ptCount val="5"/>
                <c:pt idx="0">
                  <c:v>130.5</c:v>
                </c:pt>
                <c:pt idx="1">
                  <c:v>119.4</c:v>
                </c:pt>
                <c:pt idx="2">
                  <c:v>125.5</c:v>
                </c:pt>
                <c:pt idx="3">
                  <c:v>117.8</c:v>
                </c:pt>
                <c:pt idx="4">
                  <c:v>121.6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{F1C5715C-C53F-46EF-AAAA-296D4695ED22}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{99DB7E75-6315-4603-BFF6-52972D310C15}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{29D5CFA5-065C-4C9F-B1E6-F97838A6C0E6}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{88B2E37C-B269-4894-9C9B-1861D1665D1F}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{EC03E3DA-52D4-4C47-9D1C-6E96104D848A}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10.7</c:v>
                </c:pt>
                <c:pt idx="4">
                  <c:v>10</c:v>
                </c:pt>
              </c:numCache>
            </c:numRef>
          </c:xVal>
          <c:yVal>
            <c:numRef>
              <c:f>公会計指標分析・財政指標組合せ分析表!$K$77:$O$77</c:f>
              <c:numCache>
                <c:formatCode>#,##0.0;"▲ "#,##0.0</c:formatCode>
                <c:ptCount val="5"/>
                <c:pt idx="0">
                  <c:v>58.2</c:v>
                </c:pt>
                <c:pt idx="1">
                  <c:v>50.3</c:v>
                </c:pt>
                <c:pt idx="2">
                  <c:v>45.9</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58311968"/>
        <c:axId val="258312360"/>
      </c:scatterChart>
      <c:valAx>
        <c:axId val="258311968"/>
        <c:scaling>
          <c:orientation val="minMax"/>
          <c:max val="16.60000000000000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8312360"/>
        <c:crosses val="autoZero"/>
        <c:crossBetween val="midCat"/>
      </c:valAx>
      <c:valAx>
        <c:axId val="258312360"/>
        <c:scaling>
          <c:orientation val="minMax"/>
          <c:max val="145"/>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8311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年度に起こした公共用地先行取得債の</a:t>
          </a:r>
          <a:r>
            <a:rPr kumimoji="1" lang="ja-JP" altLang="en-US" sz="1100">
              <a:solidFill>
                <a:schemeClr val="dk1"/>
              </a:solidFill>
              <a:effectLst/>
              <a:latin typeface="+mn-lt"/>
              <a:ea typeface="+mn-ea"/>
              <a:cs typeface="+mn-cs"/>
            </a:rPr>
            <a:t>償還</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年度で終了したこと等に</a:t>
          </a:r>
          <a:r>
            <a:rPr kumimoji="1" lang="ja-JP" altLang="en-US" sz="1100">
              <a:solidFill>
                <a:schemeClr val="dk1"/>
              </a:solidFill>
              <a:effectLst/>
              <a:latin typeface="+mn-lt"/>
              <a:ea typeface="+mn-ea"/>
              <a:cs typeface="+mn-cs"/>
            </a:rPr>
            <a:t>よ</a:t>
          </a:r>
          <a:r>
            <a:rPr kumimoji="1" lang="ja-JP" altLang="ja-JP" sz="1100">
              <a:solidFill>
                <a:schemeClr val="dk1"/>
              </a:solidFill>
              <a:effectLst/>
              <a:latin typeface="+mn-lt"/>
              <a:ea typeface="+mn-ea"/>
              <a:cs typeface="+mn-cs"/>
            </a:rPr>
            <a:t>り、元利償還金等は減少傾向にある。</a:t>
          </a:r>
          <a:endParaRPr kumimoji="0" lang="en-US" altLang="ja-JP" sz="1100">
            <a:solidFill>
              <a:schemeClr val="dk1"/>
            </a:solidFill>
            <a:effectLst/>
            <a:latin typeface="+mn-lt"/>
            <a:ea typeface="+mn-ea"/>
            <a:cs typeface="+mn-cs"/>
          </a:endParaRPr>
        </a:p>
        <a:p>
          <a:r>
            <a:rPr kumimoji="0"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ヵ年平均）の内訳は、普通会計分</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ポイント、公営企業のうち下水道事業分</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ポイント、公営企業のうち下水道事業以外分</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ポイント、一部事務組合分</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ポイントとなっており、下水道事業への準公債費分が比率を押し上げている。</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将来負担額</a:t>
          </a: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については</a:t>
          </a:r>
          <a:r>
            <a:rPr kumimoji="1" lang="ja-JP" altLang="ja-JP" sz="1100">
              <a:solidFill>
                <a:sysClr val="windowText" lastClr="000000"/>
              </a:solidFill>
              <a:effectLst/>
              <a:latin typeface="+mn-lt"/>
              <a:ea typeface="+mn-ea"/>
              <a:cs typeface="+mn-cs"/>
            </a:rPr>
            <a:t>、下水道事業債残高の減少に伴い公営企業債等繰入見込額が</a:t>
          </a:r>
          <a:r>
            <a:rPr kumimoji="1" lang="en-US" altLang="ja-JP" sz="1100">
              <a:solidFill>
                <a:sysClr val="windowText" lastClr="000000"/>
              </a:solidFill>
              <a:effectLst/>
              <a:latin typeface="+mn-lt"/>
              <a:ea typeface="+mn-ea"/>
              <a:cs typeface="+mn-cs"/>
            </a:rPr>
            <a:t>627</a:t>
          </a:r>
          <a:r>
            <a:rPr kumimoji="1" lang="ja-JP" altLang="ja-JP" sz="1100">
              <a:solidFill>
                <a:sysClr val="windowText" lastClr="000000"/>
              </a:solidFill>
              <a:effectLst/>
              <a:latin typeface="+mn-lt"/>
              <a:ea typeface="+mn-ea"/>
              <a:cs typeface="+mn-cs"/>
            </a:rPr>
            <a:t>百万円減少し</a:t>
          </a:r>
          <a:r>
            <a:rPr kumimoji="1" lang="ja-JP" altLang="en-US" sz="1100">
              <a:solidFill>
                <a:sysClr val="windowText" lastClr="000000"/>
              </a:solidFill>
              <a:effectLst/>
              <a:latin typeface="+mn-lt"/>
              <a:ea typeface="+mn-ea"/>
              <a:cs typeface="+mn-cs"/>
            </a:rPr>
            <a:t>、また普通建設事業費が前年度と比較して大幅減となったことに伴い、元金償還額を上回る地方債発行がなされなかったことで</a:t>
          </a:r>
          <a:r>
            <a:rPr kumimoji="1" lang="ja-JP" altLang="ja-JP" sz="1100">
              <a:solidFill>
                <a:sysClr val="windowText" lastClr="000000"/>
              </a:solidFill>
              <a:effectLst/>
              <a:latin typeface="+mn-lt"/>
              <a:ea typeface="+mn-ea"/>
              <a:cs typeface="+mn-cs"/>
            </a:rPr>
            <a:t>一般会計の地方債残高が</a:t>
          </a:r>
          <a:r>
            <a:rPr kumimoji="1" lang="en-US" altLang="ja-JP" sz="1100">
              <a:solidFill>
                <a:sysClr val="windowText" lastClr="000000"/>
              </a:solidFill>
              <a:effectLst/>
              <a:latin typeface="+mn-lt"/>
              <a:ea typeface="+mn-ea"/>
              <a:cs typeface="+mn-cs"/>
            </a:rPr>
            <a:t>330</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したこと等により、前年度と比較して</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充当可能財源等</a:t>
          </a:r>
          <a:r>
            <a:rPr kumimoji="1" lang="en-US" altLang="ja-JP" sz="1100">
              <a:solidFill>
                <a:sysClr val="windowText" lastClr="000000"/>
              </a:solidFill>
              <a:effectLst/>
              <a:latin typeface="+mn-lt"/>
              <a:ea typeface="+mn-ea"/>
              <a:cs typeface="+mn-cs"/>
            </a:rPr>
            <a:t>(B)</a:t>
          </a:r>
          <a:r>
            <a:rPr kumimoji="1" lang="ja-JP" altLang="en-US" sz="1100">
              <a:solidFill>
                <a:sysClr val="windowText" lastClr="000000"/>
              </a:solidFill>
              <a:effectLst/>
              <a:latin typeface="+mn-lt"/>
              <a:ea typeface="+mn-ea"/>
              <a:cs typeface="+mn-cs"/>
            </a:rPr>
            <a:t>については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財政調整基金を</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年鳥取県中部地震関連経費等の財源として</a:t>
          </a:r>
          <a:r>
            <a:rPr kumimoji="1" lang="en-US" altLang="ja-JP" sz="1100">
              <a:solidFill>
                <a:sysClr val="windowText" lastClr="000000"/>
              </a:solidFill>
              <a:effectLst/>
              <a:latin typeface="+mn-lt"/>
              <a:ea typeface="+mn-ea"/>
              <a:cs typeface="+mn-cs"/>
            </a:rPr>
            <a:t>400</a:t>
          </a:r>
          <a:r>
            <a:rPr kumimoji="1" lang="ja-JP" altLang="ja-JP" sz="1100">
              <a:solidFill>
                <a:sysClr val="windowText" lastClr="000000"/>
              </a:solidFill>
              <a:effectLst/>
              <a:latin typeface="+mn-lt"/>
              <a:ea typeface="+mn-ea"/>
              <a:cs typeface="+mn-cs"/>
            </a:rPr>
            <a:t>百万円取崩し</a:t>
          </a:r>
          <a:r>
            <a:rPr kumimoji="1" lang="ja-JP" altLang="en-US" sz="1100">
              <a:solidFill>
                <a:sysClr val="windowText" lastClr="000000"/>
              </a:solidFill>
              <a:effectLst/>
              <a:latin typeface="+mn-lt"/>
              <a:ea typeface="+mn-ea"/>
              <a:cs typeface="+mn-cs"/>
            </a:rPr>
            <a:t>たことにより</a:t>
          </a:r>
          <a:r>
            <a:rPr kumimoji="1" lang="ja-JP" altLang="ja-JP" sz="1100">
              <a:solidFill>
                <a:sysClr val="windowText" lastClr="000000"/>
              </a:solidFill>
              <a:effectLst/>
              <a:latin typeface="+mn-lt"/>
              <a:ea typeface="+mn-ea"/>
              <a:cs typeface="+mn-cs"/>
            </a:rPr>
            <a:t>充当可能基金が</a:t>
          </a:r>
          <a:r>
            <a:rPr kumimoji="1" lang="en-US" altLang="ja-JP" sz="1100">
              <a:solidFill>
                <a:sysClr val="windowText" lastClr="000000"/>
              </a:solidFill>
              <a:effectLst/>
              <a:latin typeface="+mn-lt"/>
              <a:ea typeface="+mn-ea"/>
              <a:cs typeface="+mn-cs"/>
            </a:rPr>
            <a:t>258</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下水道事業債（実額算入相当分）の減少</a:t>
          </a:r>
          <a:r>
            <a:rPr kumimoji="1" lang="ja-JP" altLang="ja-JP" sz="1100">
              <a:solidFill>
                <a:sysClr val="windowText" lastClr="000000"/>
              </a:solidFill>
              <a:effectLst/>
              <a:latin typeface="+mn-lt"/>
              <a:ea typeface="+mn-ea"/>
              <a:cs typeface="+mn-cs"/>
            </a:rPr>
            <a:t>により、基準財政需要額算入見込額が</a:t>
          </a:r>
          <a:r>
            <a:rPr kumimoji="1" lang="en-US" altLang="ja-JP" sz="1100">
              <a:solidFill>
                <a:sysClr val="windowText" lastClr="000000"/>
              </a:solidFill>
              <a:effectLst/>
              <a:latin typeface="+mn-lt"/>
              <a:ea typeface="+mn-ea"/>
              <a:cs typeface="+mn-cs"/>
            </a:rPr>
            <a:t>774</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した。このため、将来負担</a:t>
          </a:r>
          <a:r>
            <a:rPr kumimoji="1" lang="ja-JP" altLang="en-US" sz="1100">
              <a:solidFill>
                <a:sysClr val="windowText" lastClr="000000"/>
              </a:solidFill>
              <a:effectLst/>
              <a:latin typeface="+mn-lt"/>
              <a:ea typeface="+mn-ea"/>
              <a:cs typeface="+mn-cs"/>
            </a:rPr>
            <a:t>比率</a:t>
          </a:r>
          <a:r>
            <a:rPr kumimoji="1" lang="ja-JP" altLang="ja-JP" sz="1100">
              <a:solidFill>
                <a:sysClr val="windowText" lastClr="000000"/>
              </a:solidFill>
              <a:effectLst/>
              <a:latin typeface="+mn-lt"/>
              <a:ea typeface="+mn-ea"/>
              <a:cs typeface="+mn-cs"/>
            </a:rPr>
            <a:t>は、前年度から</a:t>
          </a:r>
          <a:r>
            <a:rPr kumimoji="1" lang="en-US" altLang="ja-JP" sz="1100">
              <a:solidFill>
                <a:sysClr val="windowText" lastClr="000000"/>
              </a:solidFill>
              <a:effectLst/>
              <a:latin typeface="+mn-lt"/>
              <a:ea typeface="+mn-ea"/>
              <a:cs typeface="+mn-cs"/>
            </a:rPr>
            <a:t>3.8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121.6%</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48,340
48,078
272.06
29,617,586
28,491,658
732,410
13,911,940
31,286,373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　全般的に施設の老朽化が進んでいるが、他方、特に道路施設及び公営住宅の経年に対する更新を進めてきており、この影響で類似団体平均より低い水準となった。</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91017</xdr:rowOff>
    </xdr:from>
    <xdr:to>
      <xdr:col>3</xdr:col>
      <xdr:colOff>511175</xdr:colOff>
      <xdr:row>35</xdr:row>
      <xdr:rowOff>21167</xdr:rowOff>
    </xdr:to>
    <xdr:sp macro="" textlink="">
      <xdr:nvSpPr>
        <xdr:cNvPr id="77" name="円/楕円 76"/>
        <xdr:cNvSpPr/>
      </xdr:nvSpPr>
      <xdr:spPr>
        <a:xfrm>
          <a:off x="4000500" y="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154957</xdr:rowOff>
    </xdr:from>
    <xdr:ext cx="405111" cy="259045"/>
    <xdr:sp macro="" textlink="">
      <xdr:nvSpPr>
        <xdr:cNvPr id="78" name="n_1aveValue有形固定資産減価償却率"/>
        <xdr:cNvSpPr txBox="1"/>
      </xdr:nvSpPr>
      <xdr:spPr>
        <a:xfrm>
          <a:off x="3836043"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12294</xdr:rowOff>
    </xdr:from>
    <xdr:ext cx="405111" cy="259045"/>
    <xdr:sp macro="" textlink="">
      <xdr:nvSpPr>
        <xdr:cNvPr id="79" name="n_1mainValue有形固定資産減価償却率"/>
        <xdr:cNvSpPr txBox="1"/>
      </xdr:nvSpPr>
      <xdr:spPr>
        <a:xfrm>
          <a:off x="3836043" y="679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48,340
48,078
272.06
29,617,586
28,491,658
732,410
13,911,940
31,286,373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38</xdr:row>
      <xdr:rowOff>112776</xdr:rowOff>
    </xdr:to>
    <xdr:cxnSp macro="">
      <xdr:nvCxnSpPr>
        <xdr:cNvPr id="55" name="直線コネクタ 54"/>
        <xdr:cNvCxnSpPr/>
      </xdr:nvCxnSpPr>
      <xdr:spPr>
        <a:xfrm flipV="1">
          <a:off x="4634865" y="56997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116603</xdr:rowOff>
    </xdr:from>
    <xdr:ext cx="405111" cy="259045"/>
    <xdr:sp macro="" textlink="">
      <xdr:nvSpPr>
        <xdr:cNvPr id="56" name="【道路】&#10;有形固定資産減価償却率最小値テキスト"/>
        <xdr:cNvSpPr txBox="1"/>
      </xdr:nvSpPr>
      <xdr:spPr>
        <a:xfrm>
          <a:off x="4724400" y="66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38</xdr:row>
      <xdr:rowOff>112776</xdr:rowOff>
    </xdr:from>
    <xdr:to>
      <xdr:col>6</xdr:col>
      <xdr:colOff>600075</xdr:colOff>
      <xdr:row>38</xdr:row>
      <xdr:rowOff>112776</xdr:rowOff>
    </xdr:to>
    <xdr:cxnSp macro="">
      <xdr:nvCxnSpPr>
        <xdr:cNvPr id="57" name="直線コネクタ 56"/>
        <xdr:cNvCxnSpPr/>
      </xdr:nvCxnSpPr>
      <xdr:spPr>
        <a:xfrm>
          <a:off x="4546600" y="662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道路】&#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150131</xdr:rowOff>
    </xdr:from>
    <xdr:ext cx="405111" cy="259045"/>
    <xdr:sp macro="" textlink="">
      <xdr:nvSpPr>
        <xdr:cNvPr id="60" name="【道路】&#10;有形固定資産減価償却率平均値テキスト"/>
        <xdr:cNvSpPr txBox="1"/>
      </xdr:nvSpPr>
      <xdr:spPr>
        <a:xfrm>
          <a:off x="4724400" y="597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254</xdr:rowOff>
    </xdr:from>
    <xdr:to>
      <xdr:col>6</xdr:col>
      <xdr:colOff>561975</xdr:colOff>
      <xdr:row>35</xdr:row>
      <xdr:rowOff>101854</xdr:rowOff>
    </xdr:to>
    <xdr:sp macro="" textlink="">
      <xdr:nvSpPr>
        <xdr:cNvPr id="61" name="フローチャート : 判断 60"/>
        <xdr:cNvSpPr/>
      </xdr:nvSpPr>
      <xdr:spPr>
        <a:xfrm>
          <a:off x="4584700" y="60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39116</xdr:rowOff>
    </xdr:from>
    <xdr:to>
      <xdr:col>5</xdr:col>
      <xdr:colOff>409575</xdr:colOff>
      <xdr:row>36</xdr:row>
      <xdr:rowOff>140716</xdr:rowOff>
    </xdr:to>
    <xdr:sp macro="" textlink="">
      <xdr:nvSpPr>
        <xdr:cNvPr id="62" name="フローチャート : 判断 61"/>
        <xdr:cNvSpPr/>
      </xdr:nvSpPr>
      <xdr:spPr>
        <a:xfrm>
          <a:off x="3746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155702</xdr:rowOff>
    </xdr:from>
    <xdr:to>
      <xdr:col>5</xdr:col>
      <xdr:colOff>409575</xdr:colOff>
      <xdr:row>40</xdr:row>
      <xdr:rowOff>85852</xdr:rowOff>
    </xdr:to>
    <xdr:sp macro="" textlink="">
      <xdr:nvSpPr>
        <xdr:cNvPr id="68" name="円/楕円 67"/>
        <xdr:cNvSpPr/>
      </xdr:nvSpPr>
      <xdr:spPr>
        <a:xfrm>
          <a:off x="3746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157243</xdr:rowOff>
    </xdr:from>
    <xdr:ext cx="405111" cy="259045"/>
    <xdr:sp macro="" textlink="">
      <xdr:nvSpPr>
        <xdr:cNvPr id="69" name="n_1aveValue【道路】&#10;有形固定資産減価償却率"/>
        <xdr:cNvSpPr txBox="1"/>
      </xdr:nvSpPr>
      <xdr:spPr>
        <a:xfrm>
          <a:off x="3582043"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76979</xdr:rowOff>
    </xdr:from>
    <xdr:ext cx="405111" cy="259045"/>
    <xdr:sp macro="" textlink="">
      <xdr:nvSpPr>
        <xdr:cNvPr id="70" name="n_1mainValue【道路】&#10;有形固定資産減価償却率"/>
        <xdr:cNvSpPr txBox="1"/>
      </xdr:nvSpPr>
      <xdr:spPr>
        <a:xfrm>
          <a:off x="3582043" y="693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2" name="直線コネクタ 91"/>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3"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4" name="直線コネクタ 93"/>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5"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6" name="直線コネクタ 95"/>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7"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8" name="フローチャート : 判断 97"/>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9" name="フローチャート : 判断 98"/>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91054</xdr:rowOff>
    </xdr:from>
    <xdr:to>
      <xdr:col>14</xdr:col>
      <xdr:colOff>79375</xdr:colOff>
      <xdr:row>40</xdr:row>
      <xdr:rowOff>21204</xdr:rowOff>
    </xdr:to>
    <xdr:sp macro="" textlink="">
      <xdr:nvSpPr>
        <xdr:cNvPr id="105" name="円/楕円 104"/>
        <xdr:cNvSpPr/>
      </xdr:nvSpPr>
      <xdr:spPr>
        <a:xfrm>
          <a:off x="9588500" y="67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6"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12331</xdr:rowOff>
    </xdr:from>
    <xdr:ext cx="534377" cy="259045"/>
    <xdr:sp macro="" textlink="">
      <xdr:nvSpPr>
        <xdr:cNvPr id="107" name="n_1mainValue【道路】&#10;一人当たり延長"/>
        <xdr:cNvSpPr txBox="1"/>
      </xdr:nvSpPr>
      <xdr:spPr>
        <a:xfrm>
          <a:off x="9359410" y="687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8" name="テキスト ボックス 12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2" name="直線コネクタ 131"/>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3"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4" name="直線コネクタ 133"/>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5"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6" name="直線コネクタ 135"/>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7"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8" name="フローチャート : 判断 137"/>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9" name="フローチャート : 判断 138"/>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97790</xdr:rowOff>
    </xdr:from>
    <xdr:to>
      <xdr:col>5</xdr:col>
      <xdr:colOff>409575</xdr:colOff>
      <xdr:row>60</xdr:row>
      <xdr:rowOff>27940</xdr:rowOff>
    </xdr:to>
    <xdr:sp macro="" textlink="">
      <xdr:nvSpPr>
        <xdr:cNvPr id="145" name="円/楕円 144"/>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6"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19067</xdr:rowOff>
    </xdr:from>
    <xdr:ext cx="405111" cy="259045"/>
    <xdr:sp macro="" textlink="">
      <xdr:nvSpPr>
        <xdr:cNvPr id="147" name="n_1mainValue【橋りょう・トンネル】&#10;有形固定資産減価償却率"/>
        <xdr:cNvSpPr txBox="1"/>
      </xdr:nvSpPr>
      <xdr:spPr>
        <a:xfrm>
          <a:off x="3582043"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1" name="直線コネクタ 170"/>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2"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3" name="直線コネクタ 172"/>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4"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5" name="直線コネクタ 174"/>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6"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7" name="フローチャート : 判断 176"/>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8" name="フローチャート : 判断 177"/>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4735</xdr:rowOff>
    </xdr:from>
    <xdr:to>
      <xdr:col>14</xdr:col>
      <xdr:colOff>79375</xdr:colOff>
      <xdr:row>62</xdr:row>
      <xdr:rowOff>106335</xdr:rowOff>
    </xdr:to>
    <xdr:sp macro="" textlink="">
      <xdr:nvSpPr>
        <xdr:cNvPr id="184" name="円/楕円 183"/>
        <xdr:cNvSpPr/>
      </xdr:nvSpPr>
      <xdr:spPr>
        <a:xfrm>
          <a:off x="9588500" y="106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5"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97462</xdr:rowOff>
    </xdr:from>
    <xdr:ext cx="599010" cy="259045"/>
    <xdr:sp macro="" textlink="">
      <xdr:nvSpPr>
        <xdr:cNvPr id="186" name="n_1mainValue【橋りょう・トンネル】&#10;一人当たり有形固定資産（償却資産）額"/>
        <xdr:cNvSpPr txBox="1"/>
      </xdr:nvSpPr>
      <xdr:spPr>
        <a:xfrm>
          <a:off x="9327094" y="1072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5" name="テキスト ボックス 20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9" name="直線コネクタ 20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1" name="直線コネクタ 21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3" name="直線コネクタ 21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5" name="フローチャート : 判断 21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6" name="フローチャート : 判断 21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142748</xdr:rowOff>
    </xdr:from>
    <xdr:to>
      <xdr:col>5</xdr:col>
      <xdr:colOff>409575</xdr:colOff>
      <xdr:row>86</xdr:row>
      <xdr:rowOff>72898</xdr:rowOff>
    </xdr:to>
    <xdr:sp macro="" textlink="">
      <xdr:nvSpPr>
        <xdr:cNvPr id="222" name="円/楕円 221"/>
        <xdr:cNvSpPr/>
      </xdr:nvSpPr>
      <xdr:spPr>
        <a:xfrm>
          <a:off x="3746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3"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64025</xdr:rowOff>
    </xdr:from>
    <xdr:ext cx="405111" cy="259045"/>
    <xdr:sp macro="" textlink="">
      <xdr:nvSpPr>
        <xdr:cNvPr id="224" name="n_1mainValue【公営住宅】&#10;有形固定資産減価償却率"/>
        <xdr:cNvSpPr txBox="1"/>
      </xdr:nvSpPr>
      <xdr:spPr>
        <a:xfrm>
          <a:off x="3582043" y="1480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6" name="直線コネクタ 245"/>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7"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8" name="直線コネクタ 247"/>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9"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0" name="直線コネクタ 249"/>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1"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2" name="フローチャート : 判断 251"/>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3" name="フローチャート : 判断 252"/>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138633</xdr:rowOff>
    </xdr:from>
    <xdr:to>
      <xdr:col>14</xdr:col>
      <xdr:colOff>79375</xdr:colOff>
      <xdr:row>84</xdr:row>
      <xdr:rowOff>68783</xdr:rowOff>
    </xdr:to>
    <xdr:sp macro="" textlink="">
      <xdr:nvSpPr>
        <xdr:cNvPr id="259" name="円/楕円 258"/>
        <xdr:cNvSpPr/>
      </xdr:nvSpPr>
      <xdr:spPr>
        <a:xfrm>
          <a:off x="9588500" y="1436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60"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59910</xdr:rowOff>
    </xdr:from>
    <xdr:ext cx="469744" cy="259045"/>
    <xdr:sp macro="" textlink="">
      <xdr:nvSpPr>
        <xdr:cNvPr id="261" name="n_1mainValue【公営住宅】&#10;一人当たり面積"/>
        <xdr:cNvSpPr txBox="1"/>
      </xdr:nvSpPr>
      <xdr:spPr>
        <a:xfrm>
          <a:off x="9391727" y="1446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0.794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151,351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2" name="直線コネクタ 301"/>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3"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4" name="直線コネクタ 303"/>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6" name="直線コネクタ 30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7"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8" name="フローチャート : 判断 307"/>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09" name="フローチャート : 判断 308"/>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44450</xdr:rowOff>
    </xdr:from>
    <xdr:to>
      <xdr:col>22</xdr:col>
      <xdr:colOff>415925</xdr:colOff>
      <xdr:row>36</xdr:row>
      <xdr:rowOff>146050</xdr:rowOff>
    </xdr:to>
    <xdr:sp macro="" textlink="">
      <xdr:nvSpPr>
        <xdr:cNvPr id="315" name="円/楕円 314"/>
        <xdr:cNvSpPr/>
      </xdr:nvSpPr>
      <xdr:spPr>
        <a:xfrm>
          <a:off x="15430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16"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162577</xdr:rowOff>
    </xdr:from>
    <xdr:ext cx="405111" cy="259045"/>
    <xdr:sp macro="" textlink="">
      <xdr:nvSpPr>
        <xdr:cNvPr id="317" name="n_1mainValue【認定こども園・幼稚園・保育所】&#10;有形固定資産減価償却率"/>
        <xdr:cNvSpPr txBox="1"/>
      </xdr:nvSpPr>
      <xdr:spPr>
        <a:xfrm>
          <a:off x="15266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8" name="直線コネクタ 3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9" name="テキスト ボックス 3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0" name="直線コネクタ 3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1" name="テキスト ボックス 3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2" name="直線コネクタ 3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3" name="テキスト ボックス 3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4" name="直線コネクタ 3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5" name="テキスト ボックス 3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39" name="直線コネクタ 338"/>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40"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1" name="直線コネクタ 340"/>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2"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3" name="直線コネクタ 342"/>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4"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5" name="フローチャート : 判断 344"/>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46" name="フローチャート : 判断 345"/>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13970</xdr:rowOff>
    </xdr:from>
    <xdr:to>
      <xdr:col>31</xdr:col>
      <xdr:colOff>85725</xdr:colOff>
      <xdr:row>40</xdr:row>
      <xdr:rowOff>115570</xdr:rowOff>
    </xdr:to>
    <xdr:sp macro="" textlink="">
      <xdr:nvSpPr>
        <xdr:cNvPr id="352" name="円/楕円 351"/>
        <xdr:cNvSpPr/>
      </xdr:nvSpPr>
      <xdr:spPr>
        <a:xfrm>
          <a:off x="2127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132097</xdr:rowOff>
    </xdr:from>
    <xdr:ext cx="469744" cy="259045"/>
    <xdr:sp macro="" textlink="">
      <xdr:nvSpPr>
        <xdr:cNvPr id="353"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106697</xdr:rowOff>
    </xdr:from>
    <xdr:ext cx="469744" cy="259045"/>
    <xdr:sp macro="" textlink="">
      <xdr:nvSpPr>
        <xdr:cNvPr id="354" name="n_1mainValue【認定こども園・幼稚園・保育所】&#10;一人当たり面積"/>
        <xdr:cNvSpPr txBox="1"/>
      </xdr:nvSpPr>
      <xdr:spPr>
        <a:xfrm>
          <a:off x="21075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5" name="テキスト ボックス 36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6" name="直線コネクタ 36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7" name="テキスト ボックス 36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8" name="直線コネクタ 36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9" name="テキスト ボックス 36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0" name="直線コネクタ 36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1" name="テキスト ボックス 37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2" name="直線コネクタ 37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3" name="テキスト ボックス 37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5" name="テキスト ボックス 3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7" name="直線コネクタ 376"/>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8"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9" name="直線コネクタ 378"/>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80"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81" name="直線コネクタ 380"/>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2"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3" name="フローチャート : 判断 382"/>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4" name="フローチャート : 判断 383"/>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164084</xdr:rowOff>
    </xdr:from>
    <xdr:to>
      <xdr:col>22</xdr:col>
      <xdr:colOff>415925</xdr:colOff>
      <xdr:row>59</xdr:row>
      <xdr:rowOff>94234</xdr:rowOff>
    </xdr:to>
    <xdr:sp macro="" textlink="">
      <xdr:nvSpPr>
        <xdr:cNvPr id="390" name="円/楕円 389"/>
        <xdr:cNvSpPr/>
      </xdr:nvSpPr>
      <xdr:spPr>
        <a:xfrm>
          <a:off x="15430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391"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85361</xdr:rowOff>
    </xdr:from>
    <xdr:ext cx="405111" cy="259045"/>
    <xdr:sp macro="" textlink="">
      <xdr:nvSpPr>
        <xdr:cNvPr id="392" name="n_1mainValue【学校施設】&#10;有形固定資産減価償却率"/>
        <xdr:cNvSpPr txBox="1"/>
      </xdr:nvSpPr>
      <xdr:spPr>
        <a:xfrm>
          <a:off x="15266043"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3" name="直線コネクタ 4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4" name="テキスト ボックス 4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5" name="直線コネクタ 4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6" name="テキスト ボックス 4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7" name="直線コネクタ 4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8" name="テキスト ボックス 4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9" name="直線コネクタ 4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0" name="テキスト ボックス 4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1" name="直線コネクタ 4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2" name="テキスト ボックス 41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4" name="テキスト ボックス 4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6" name="直線コネクタ 415"/>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7"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8" name="直線コネクタ 417"/>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9"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20" name="直線コネクタ 419"/>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21"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2" name="フローチャート : 判断 421"/>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23" name="フローチャート : 判断 422"/>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166942</xdr:rowOff>
    </xdr:from>
    <xdr:to>
      <xdr:col>31</xdr:col>
      <xdr:colOff>85725</xdr:colOff>
      <xdr:row>62</xdr:row>
      <xdr:rowOff>97092</xdr:rowOff>
    </xdr:to>
    <xdr:sp macro="" textlink="">
      <xdr:nvSpPr>
        <xdr:cNvPr id="429" name="円/楕円 428"/>
        <xdr:cNvSpPr/>
      </xdr:nvSpPr>
      <xdr:spPr>
        <a:xfrm>
          <a:off x="21272500" y="106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30"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88219</xdr:rowOff>
    </xdr:from>
    <xdr:ext cx="469744" cy="259045"/>
    <xdr:sp macro="" textlink="">
      <xdr:nvSpPr>
        <xdr:cNvPr id="431" name="n_1mainValue【学校施設】&#10;一人当たり面積"/>
        <xdr:cNvSpPr txBox="1"/>
      </xdr:nvSpPr>
      <xdr:spPr>
        <a:xfrm>
          <a:off x="21075727" y="1071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2" name="テキスト ボックス 4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3" name="直線コネクタ 4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4" name="テキスト ボックス 4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5" name="直線コネクタ 4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6" name="テキスト ボックス 4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8" name="テキスト ボックス 4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9" name="直線コネクタ 4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0" name="テキスト ボックス 4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1" name="直線コネクタ 4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2" name="テキスト ボックス 4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4" name="テキスト ボックス 4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6" name="直線コネクタ 455"/>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57"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58" name="直線コネクタ 457"/>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0" name="直線コネクタ 45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61"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2" name="フローチャート : 判断 461"/>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63" name="フローチャート : 判断 462"/>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4" name="テキスト ボックス 4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5" name="テキスト ボックス 4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6" name="テキスト ボックス 4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7" name="テキスト ボックス 4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8" name="テキスト ボックス 4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160655</xdr:rowOff>
    </xdr:from>
    <xdr:to>
      <xdr:col>22</xdr:col>
      <xdr:colOff>415925</xdr:colOff>
      <xdr:row>81</xdr:row>
      <xdr:rowOff>90805</xdr:rowOff>
    </xdr:to>
    <xdr:sp macro="" textlink="">
      <xdr:nvSpPr>
        <xdr:cNvPr id="469" name="円/楕円 468"/>
        <xdr:cNvSpPr/>
      </xdr:nvSpPr>
      <xdr:spPr>
        <a:xfrm>
          <a:off x="15430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470"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107332</xdr:rowOff>
    </xdr:from>
    <xdr:ext cx="405111" cy="259045"/>
    <xdr:sp macro="" textlink="">
      <xdr:nvSpPr>
        <xdr:cNvPr id="471" name="n_1mainValue【児童館】&#10;有形固定資産減価償却率"/>
        <xdr:cNvSpPr txBox="1"/>
      </xdr:nvSpPr>
      <xdr:spPr>
        <a:xfrm>
          <a:off x="15266043"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9" name="正方形/長方形 4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0" name="テキスト ボックス 4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1" name="直線コネクタ 4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2" name="直線コネクタ 4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3" name="テキスト ボックス 4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4" name="直線コネクタ 4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5" name="テキスト ボックス 4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6" name="直線コネクタ 4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7" name="テキスト ボックス 4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8" name="直線コネクタ 4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9" name="テキスト ボックス 4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3" name="直線コネクタ 49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5" name="直線コネクタ 49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7" name="直線コネクタ 49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8"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9" name="フローチャート : 判断 498"/>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00" name="フローチャート : 判断 499"/>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1" name="テキスト ボックス 5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2" name="テキスト ボックス 5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3" name="テキスト ボックス 5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4" name="テキスト ボックス 5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5" name="テキスト ボックス 5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55880</xdr:rowOff>
    </xdr:from>
    <xdr:to>
      <xdr:col>31</xdr:col>
      <xdr:colOff>85725</xdr:colOff>
      <xdr:row>78</xdr:row>
      <xdr:rowOff>157480</xdr:rowOff>
    </xdr:to>
    <xdr:sp macro="" textlink="">
      <xdr:nvSpPr>
        <xdr:cNvPr id="506" name="円/楕円 505"/>
        <xdr:cNvSpPr/>
      </xdr:nvSpPr>
      <xdr:spPr>
        <a:xfrm>
          <a:off x="21272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80027</xdr:rowOff>
    </xdr:from>
    <xdr:ext cx="469744" cy="259045"/>
    <xdr:sp macro="" textlink="">
      <xdr:nvSpPr>
        <xdr:cNvPr id="507" name="n_1aveValue【児童館】&#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2557</xdr:rowOff>
    </xdr:from>
    <xdr:ext cx="469744" cy="259045"/>
    <xdr:sp macro="" textlink="">
      <xdr:nvSpPr>
        <xdr:cNvPr id="508" name="n_1mainValue【児童館】&#10;一人当たり面積"/>
        <xdr:cNvSpPr txBox="1"/>
      </xdr:nvSpPr>
      <xdr:spPr>
        <a:xfrm>
          <a:off x="210757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9" name="テキスト ボックス 5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0" name="直線コネクタ 5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1" name="テキスト ボックス 52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2" name="直線コネクタ 5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3" name="テキスト ボックス 5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4" name="直線コネクタ 5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5" name="テキスト ボックス 5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6" name="直線コネクタ 5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7" name="テキスト ボックス 5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8" name="直線コネクタ 5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9" name="テキスト ボックス 5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0" name="直線コネクタ 5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1" name="テキスト ボックス 53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5" name="直線コネクタ 534"/>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6"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7" name="直線コネクタ 53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8"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9" name="直線コネクタ 538"/>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40"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41" name="フローチャート : 判断 54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42" name="フローチャート : 判断 541"/>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100512</xdr:rowOff>
    </xdr:from>
    <xdr:to>
      <xdr:col>22</xdr:col>
      <xdr:colOff>415925</xdr:colOff>
      <xdr:row>105</xdr:row>
      <xdr:rowOff>30662</xdr:rowOff>
    </xdr:to>
    <xdr:sp macro="" textlink="">
      <xdr:nvSpPr>
        <xdr:cNvPr id="548" name="円/楕円 547"/>
        <xdr:cNvSpPr/>
      </xdr:nvSpPr>
      <xdr:spPr>
        <a:xfrm>
          <a:off x="15430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21063</xdr:rowOff>
    </xdr:from>
    <xdr:ext cx="405111" cy="259045"/>
    <xdr:sp macro="" textlink="">
      <xdr:nvSpPr>
        <xdr:cNvPr id="549" name="n_1aveValue【公民館】&#10;有形固定資産減価償却率"/>
        <xdr:cNvSpPr txBox="1"/>
      </xdr:nvSpPr>
      <xdr:spPr>
        <a:xfrm>
          <a:off x="15266043"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21789</xdr:rowOff>
    </xdr:from>
    <xdr:ext cx="405111" cy="259045"/>
    <xdr:sp macro="" textlink="">
      <xdr:nvSpPr>
        <xdr:cNvPr id="550" name="n_1mainValue【公民館】&#10;有形固定資産減価償却率"/>
        <xdr:cNvSpPr txBox="1"/>
      </xdr:nvSpPr>
      <xdr:spPr>
        <a:xfrm>
          <a:off x="15266043"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1" name="直線コネクタ 5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2" name="テキスト ボックス 5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3" name="直線コネクタ 5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4" name="テキスト ボックス 5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5" name="直線コネクタ 5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6" name="テキスト ボックス 5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7" name="直線コネクタ 5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8" name="テキスト ボックス 5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2" name="直線コネクタ 571"/>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3"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4" name="直線コネクタ 57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5"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6" name="直線コネクタ 57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7"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8" name="フローチャート : 判断 577"/>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9" name="フローチャート : 判断 57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4826</xdr:rowOff>
    </xdr:from>
    <xdr:to>
      <xdr:col>31</xdr:col>
      <xdr:colOff>85725</xdr:colOff>
      <xdr:row>106</xdr:row>
      <xdr:rowOff>106426</xdr:rowOff>
    </xdr:to>
    <xdr:sp macro="" textlink="">
      <xdr:nvSpPr>
        <xdr:cNvPr id="585" name="円/楕円 584"/>
        <xdr:cNvSpPr/>
      </xdr:nvSpPr>
      <xdr:spPr>
        <a:xfrm>
          <a:off x="21272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586"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97553</xdr:rowOff>
    </xdr:from>
    <xdr:ext cx="469744" cy="259045"/>
    <xdr:sp macro="" textlink="">
      <xdr:nvSpPr>
        <xdr:cNvPr id="587" name="n_1mainValue【公民館】&#10;一人当たり面積"/>
        <xdr:cNvSpPr txBox="1"/>
      </xdr:nvSpPr>
      <xdr:spPr>
        <a:xfrm>
          <a:off x="21075727"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8" name="正方形/長方形 5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9" name="正方形/長方形 5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0" name="テキスト ボックス 5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児童館について、倉吉市においては、各地区の子育て支援施策の拠点として整備し、また放課後児童クラブの実施場所としても活用しており、一人当たりの面積が類似団体平均より高い水準となっている。今後、児童数の減少、施設の老朽化等に伴って、活用のあり方を検討する必要がある。</a:t>
          </a:r>
          <a:r>
            <a:rPr kumimoji="1" lang="ja-JP" altLang="ja-JP" sz="1100" b="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a:solidFill>
                <a:schemeClr val="dk1"/>
              </a:solidFill>
              <a:effectLst/>
              <a:latin typeface="+mn-lt"/>
              <a:ea typeface="+mn-ea"/>
              <a:cs typeface="+mn-cs"/>
            </a:rPr>
            <a:t>　道路施設及び公営住宅における有形固定資産減価償却率については、施設老朽化に伴い更新等を行ったため類似団体平均より低い水準となっている。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48,340
48,078
272.06
29,617,586
28,491,658
732,410
13,911,940
31,286,373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53159</xdr:rowOff>
    </xdr:from>
    <xdr:to>
      <xdr:col>5</xdr:col>
      <xdr:colOff>409575</xdr:colOff>
      <xdr:row>39</xdr:row>
      <xdr:rowOff>154759</xdr:rowOff>
    </xdr:to>
    <xdr:sp macro="" textlink="">
      <xdr:nvSpPr>
        <xdr:cNvPr id="72" name="円/楕円 71"/>
        <xdr:cNvSpPr/>
      </xdr:nvSpPr>
      <xdr:spPr>
        <a:xfrm>
          <a:off x="3746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145886</xdr:rowOff>
    </xdr:from>
    <xdr:ext cx="405111" cy="259045"/>
    <xdr:sp macro="" textlink="">
      <xdr:nvSpPr>
        <xdr:cNvPr id="73" name="n_1mainValue【図書館】&#10;有形固定資産減価償却率"/>
        <xdr:cNvSpPr txBox="1"/>
      </xdr:nvSpPr>
      <xdr:spPr>
        <a:xfrm>
          <a:off x="3582043"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6"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139700</xdr:rowOff>
    </xdr:from>
    <xdr:to>
      <xdr:col>14</xdr:col>
      <xdr:colOff>79375</xdr:colOff>
      <xdr:row>38</xdr:row>
      <xdr:rowOff>69850</xdr:rowOff>
    </xdr:to>
    <xdr:sp macro="" textlink="">
      <xdr:nvSpPr>
        <xdr:cNvPr id="112" name="円/楕円 111"/>
        <xdr:cNvSpPr/>
      </xdr:nvSpPr>
      <xdr:spPr>
        <a:xfrm>
          <a:off x="958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60977</xdr:rowOff>
    </xdr:from>
    <xdr:ext cx="469744" cy="259045"/>
    <xdr:sp macro="" textlink="">
      <xdr:nvSpPr>
        <xdr:cNvPr id="113" name="n_1mainValue【図書館】&#10;一人当たり面積"/>
        <xdr:cNvSpPr txBox="1"/>
      </xdr:nvSpPr>
      <xdr:spPr>
        <a:xfrm>
          <a:off x="9391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6"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53975</xdr:rowOff>
    </xdr:from>
    <xdr:to>
      <xdr:col>5</xdr:col>
      <xdr:colOff>409575</xdr:colOff>
      <xdr:row>61</xdr:row>
      <xdr:rowOff>155575</xdr:rowOff>
    </xdr:to>
    <xdr:sp macro="" textlink="">
      <xdr:nvSpPr>
        <xdr:cNvPr id="152" name="円/楕円 151"/>
        <xdr:cNvSpPr/>
      </xdr:nvSpPr>
      <xdr:spPr>
        <a:xfrm>
          <a:off x="3746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146702</xdr:rowOff>
    </xdr:from>
    <xdr:ext cx="405111" cy="259045"/>
    <xdr:sp macro="" textlink="">
      <xdr:nvSpPr>
        <xdr:cNvPr id="153" name="n_1mainValue【体育館・プール】&#10;有形固定資産減価償却率"/>
        <xdr:cNvSpPr txBox="1"/>
      </xdr:nvSpPr>
      <xdr:spPr>
        <a:xfrm>
          <a:off x="3582043"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5"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170180</xdr:rowOff>
    </xdr:from>
    <xdr:to>
      <xdr:col>14</xdr:col>
      <xdr:colOff>79375</xdr:colOff>
      <xdr:row>63</xdr:row>
      <xdr:rowOff>100330</xdr:rowOff>
    </xdr:to>
    <xdr:sp macro="" textlink="">
      <xdr:nvSpPr>
        <xdr:cNvPr id="191" name="円/楕円 190"/>
        <xdr:cNvSpPr/>
      </xdr:nvSpPr>
      <xdr:spPr>
        <a:xfrm>
          <a:off x="9588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91457</xdr:rowOff>
    </xdr:from>
    <xdr:ext cx="469744" cy="259045"/>
    <xdr:sp macro="" textlink="">
      <xdr:nvSpPr>
        <xdr:cNvPr id="192" name="n_1mainValue【体育館・プール】&#10;一人当たり面積"/>
        <xdr:cNvSpPr txBox="1"/>
      </xdr:nvSpPr>
      <xdr:spPr>
        <a:xfrm>
          <a:off x="9391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225"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78739</xdr:rowOff>
    </xdr:from>
    <xdr:to>
      <xdr:col>5</xdr:col>
      <xdr:colOff>409575</xdr:colOff>
      <xdr:row>84</xdr:row>
      <xdr:rowOff>8889</xdr:rowOff>
    </xdr:to>
    <xdr:sp macro="" textlink="">
      <xdr:nvSpPr>
        <xdr:cNvPr id="231" name="円/楕円 230"/>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16</xdr:rowOff>
    </xdr:from>
    <xdr:ext cx="405111" cy="259045"/>
    <xdr:sp macro="" textlink="">
      <xdr:nvSpPr>
        <xdr:cNvPr id="232" name="n_1mainValue【福祉施設】&#10;有形固定資産減価償却率"/>
        <xdr:cNvSpPr txBox="1"/>
      </xdr:nvSpPr>
      <xdr:spPr>
        <a:xfrm>
          <a:off x="3582043"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6"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10161</xdr:rowOff>
    </xdr:from>
    <xdr:to>
      <xdr:col>14</xdr:col>
      <xdr:colOff>79375</xdr:colOff>
      <xdr:row>86</xdr:row>
      <xdr:rowOff>111761</xdr:rowOff>
    </xdr:to>
    <xdr:sp macro="" textlink="">
      <xdr:nvSpPr>
        <xdr:cNvPr id="272" name="円/楕円 271"/>
        <xdr:cNvSpPr/>
      </xdr:nvSpPr>
      <xdr:spPr>
        <a:xfrm>
          <a:off x="9588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102888</xdr:rowOff>
    </xdr:from>
    <xdr:ext cx="469744" cy="259045"/>
    <xdr:sp macro="" textlink="">
      <xdr:nvSpPr>
        <xdr:cNvPr id="273" name="n_1mainValue【福祉施設】&#10;一人当たり面積"/>
        <xdr:cNvSpPr txBox="1"/>
      </xdr:nvSpPr>
      <xdr:spPr>
        <a:xfrm>
          <a:off x="9391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7"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87449</xdr:rowOff>
    </xdr:from>
    <xdr:to>
      <xdr:col>5</xdr:col>
      <xdr:colOff>409575</xdr:colOff>
      <xdr:row>104</xdr:row>
      <xdr:rowOff>17599</xdr:rowOff>
    </xdr:to>
    <xdr:sp macro="" textlink="">
      <xdr:nvSpPr>
        <xdr:cNvPr id="313" name="円/楕円 312"/>
        <xdr:cNvSpPr/>
      </xdr:nvSpPr>
      <xdr:spPr>
        <a:xfrm>
          <a:off x="3746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34126</xdr:rowOff>
    </xdr:from>
    <xdr:ext cx="405111" cy="259045"/>
    <xdr:sp macro="" textlink="">
      <xdr:nvSpPr>
        <xdr:cNvPr id="314" name="n_1mainValue【市民会館】&#10;有形固定資産減価償却率"/>
        <xdr:cNvSpPr txBox="1"/>
      </xdr:nvSpPr>
      <xdr:spPr>
        <a:xfrm>
          <a:off x="3582043"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346"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55880</xdr:rowOff>
    </xdr:from>
    <xdr:to>
      <xdr:col>14</xdr:col>
      <xdr:colOff>79375</xdr:colOff>
      <xdr:row>108</xdr:row>
      <xdr:rowOff>157480</xdr:rowOff>
    </xdr:to>
    <xdr:sp macro="" textlink="">
      <xdr:nvSpPr>
        <xdr:cNvPr id="352" name="円/楕円 351"/>
        <xdr:cNvSpPr/>
      </xdr:nvSpPr>
      <xdr:spPr>
        <a:xfrm>
          <a:off x="9588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148607</xdr:rowOff>
    </xdr:from>
    <xdr:ext cx="469744" cy="259045"/>
    <xdr:sp macro="" textlink="">
      <xdr:nvSpPr>
        <xdr:cNvPr id="353" name="n_1mainValue【市民会館】&#10;一人当たり面積"/>
        <xdr:cNvSpPr txBox="1"/>
      </xdr:nvSpPr>
      <xdr:spPr>
        <a:xfrm>
          <a:off x="9391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9" name="正方形/長方形 36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0" name="テキスト ボックス 3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2" name="テキスト ボックス 3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2" name="テキスト ボックス 3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4" name="直線コネクタ 393"/>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5"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6" name="直線コネクタ 395"/>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7"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8" name="直線コネクタ 397"/>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9"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00" name="フローチャート : 判断 399"/>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01" name="フローチャート : 判断 400"/>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402"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74930</xdr:rowOff>
    </xdr:from>
    <xdr:to>
      <xdr:col>22</xdr:col>
      <xdr:colOff>415925</xdr:colOff>
      <xdr:row>61</xdr:row>
      <xdr:rowOff>5080</xdr:rowOff>
    </xdr:to>
    <xdr:sp macro="" textlink="">
      <xdr:nvSpPr>
        <xdr:cNvPr id="408" name="円/楕円 407"/>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21607</xdr:rowOff>
    </xdr:from>
    <xdr:ext cx="405111" cy="259045"/>
    <xdr:sp macro="" textlink="">
      <xdr:nvSpPr>
        <xdr:cNvPr id="409" name="n_1mainValue【保健センター・保健所】&#10;有形固定資産減価償却率"/>
        <xdr:cNvSpPr txBox="1"/>
      </xdr:nvSpPr>
      <xdr:spPr>
        <a:xfrm>
          <a:off x="15266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20" name="直線コネクタ 41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1" name="テキスト ボックス 42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2" name="直線コネクタ 42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3" name="テキスト ボックス 42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4" name="直線コネクタ 42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5" name="テキスト ボックス 42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6" name="直線コネクタ 42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7" name="テキスト ボックス 42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8" name="直線コネクタ 42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9" name="テキスト ボックス 42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0" name="直線コネクタ 42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1" name="テキスト ボックス 43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2" name="直線コネクタ 4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3" name="テキスト ボックス 4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5" name="直線コネクタ 434"/>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6"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7" name="直線コネクタ 43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8"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9" name="直線コネクタ 438"/>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40"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41" name="フローチャート : 判断 440"/>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42" name="フローチャート : 判断 441"/>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443"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4" name="テキスト ボックス 4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5" name="テキスト ボックス 4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6" name="テキスト ボックス 4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7" name="テキスト ボックス 4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8" name="テキスト ボックス 4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96157</xdr:rowOff>
    </xdr:from>
    <xdr:to>
      <xdr:col>31</xdr:col>
      <xdr:colOff>85725</xdr:colOff>
      <xdr:row>63</xdr:row>
      <xdr:rowOff>26307</xdr:rowOff>
    </xdr:to>
    <xdr:sp macro="" textlink="">
      <xdr:nvSpPr>
        <xdr:cNvPr id="449" name="円/楕円 448"/>
        <xdr:cNvSpPr/>
      </xdr:nvSpPr>
      <xdr:spPr>
        <a:xfrm>
          <a:off x="21272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17434</xdr:rowOff>
    </xdr:from>
    <xdr:ext cx="469744" cy="259045"/>
    <xdr:sp macro="" textlink="">
      <xdr:nvSpPr>
        <xdr:cNvPr id="450" name="n_1mainValue【保健センター・保健所】&#10;一人当たり面積"/>
        <xdr:cNvSpPr txBox="1"/>
      </xdr:nvSpPr>
      <xdr:spPr>
        <a:xfrm>
          <a:off x="210757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1" name="正方形/長方形 4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2" name="正方形/長方形 4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3" name="正方形/長方形 4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4" name="正方形/長方形 4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5" name="正方形/長方形 4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6" name="正方形/長方形 4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7" name="正方形/長方形 4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8" name="正方形/長方形 4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9" name="テキスト ボックス 4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0" name="直線コネクタ 4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61" name="直線コネクタ 46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62" name="テキスト ボックス 461"/>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3" name="直線コネクタ 46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4" name="テキスト ボックス 46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5" name="直線コネクタ 46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6" name="テキスト ボックス 46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7" name="直線コネクタ 46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8" name="テキスト ボックス 46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9" name="直線コネクタ 46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70" name="テキスト ボックス 46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1" name="直線コネクタ 4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2" name="テキスト ボックス 4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4" name="直線コネクタ 473"/>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5"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6" name="直線コネクタ 475"/>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7"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8" name="直線コネクタ 477"/>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9"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80" name="フローチャート : 判断 479"/>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81" name="フローチャート : 判断 480"/>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482"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3" name="テキスト ボックス 4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4" name="テキスト ボックス 4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5" name="テキスト ボックス 4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6" name="テキスト ボックス 4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7" name="テキスト ボックス 4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143511</xdr:rowOff>
    </xdr:from>
    <xdr:to>
      <xdr:col>22</xdr:col>
      <xdr:colOff>415925</xdr:colOff>
      <xdr:row>82</xdr:row>
      <xdr:rowOff>73661</xdr:rowOff>
    </xdr:to>
    <xdr:sp macro="" textlink="">
      <xdr:nvSpPr>
        <xdr:cNvPr id="488" name="円/楕円 487"/>
        <xdr:cNvSpPr/>
      </xdr:nvSpPr>
      <xdr:spPr>
        <a:xfrm>
          <a:off x="15430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64788</xdr:rowOff>
    </xdr:from>
    <xdr:ext cx="405111" cy="259045"/>
    <xdr:sp macro="" textlink="">
      <xdr:nvSpPr>
        <xdr:cNvPr id="489" name="n_1mainValue【消防施設】&#10;有形固定資産減価償却率"/>
        <xdr:cNvSpPr txBox="1"/>
      </xdr:nvSpPr>
      <xdr:spPr>
        <a:xfrm>
          <a:off x="15266043"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00" name="直線コネクタ 49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01" name="テキスト ボックス 50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02" name="直線コネクタ 50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3" name="テキスト ボックス 50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4" name="直線コネクタ 50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5" name="テキスト ボックス 50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6" name="直線コネクタ 50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7" name="テキスト ボックス 50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8" name="直線コネクタ 50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9" name="テキスト ボックス 50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10" name="直線コネクタ 50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11" name="テキスト ボックス 51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2" name="直線コネクタ 5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3" name="テキスト ボックス 5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5" name="直線コネクタ 514"/>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6"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7" name="直線コネクタ 516"/>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8"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9" name="直線コネクタ 518"/>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20"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21" name="フローチャート : 判断 520"/>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22" name="フローチャート : 判断 521"/>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23"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60779</xdr:rowOff>
    </xdr:from>
    <xdr:to>
      <xdr:col>31</xdr:col>
      <xdr:colOff>85725</xdr:colOff>
      <xdr:row>85</xdr:row>
      <xdr:rowOff>162379</xdr:rowOff>
    </xdr:to>
    <xdr:sp macro="" textlink="">
      <xdr:nvSpPr>
        <xdr:cNvPr id="529" name="円/楕円 528"/>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153506</xdr:rowOff>
    </xdr:from>
    <xdr:ext cx="469744" cy="259045"/>
    <xdr:sp macro="" textlink="">
      <xdr:nvSpPr>
        <xdr:cNvPr id="530" name="n_1mainValue【消防施設】&#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1" name="正方形/長方形 5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2" name="正方形/長方形 5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3" name="正方形/長方形 5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4" name="正方形/長方形 5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5" name="正方形/長方形 5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6" name="正方形/長方形 5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7" name="正方形/長方形 5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8" name="正方形/長方形 5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9" name="テキスト ボックス 5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0" name="直線コネクタ 5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41" name="直線コネクタ 5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42" name="テキスト ボックス 54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3" name="直線コネクタ 5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4" name="テキスト ボックス 5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5" name="直線コネクタ 5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6" name="テキスト ボックス 5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7" name="直線コネクタ 5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8" name="テキスト ボックス 5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9" name="直線コネクタ 5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50" name="テキスト ボックス 5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4" name="直線コネクタ 553"/>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5"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6" name="直線コネクタ 555"/>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7"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8" name="直線コネクタ 557"/>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9"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60" name="フローチャート : 判断 559"/>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61" name="フローチャート : 判断 560"/>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562"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3" name="テキスト ボックス 5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4" name="テキスト ボックス 5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5" name="テキスト ボックス 5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6" name="テキスト ボックス 5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7" name="テキスト ボックス 5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92075</xdr:rowOff>
    </xdr:from>
    <xdr:to>
      <xdr:col>22</xdr:col>
      <xdr:colOff>415925</xdr:colOff>
      <xdr:row>100</xdr:row>
      <xdr:rowOff>22225</xdr:rowOff>
    </xdr:to>
    <xdr:sp macro="" textlink="">
      <xdr:nvSpPr>
        <xdr:cNvPr id="568" name="円/楕円 567"/>
        <xdr:cNvSpPr/>
      </xdr:nvSpPr>
      <xdr:spPr>
        <a:xfrm>
          <a:off x="15430500" y="1706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38752</xdr:rowOff>
    </xdr:from>
    <xdr:ext cx="405111" cy="259045"/>
    <xdr:sp macro="" textlink="">
      <xdr:nvSpPr>
        <xdr:cNvPr id="569" name="n_1mainValue【庁舎】&#10;有形固定資産減価償却率"/>
        <xdr:cNvSpPr txBox="1"/>
      </xdr:nvSpPr>
      <xdr:spPr>
        <a:xfrm>
          <a:off x="15266043" y="1684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0" name="テキスト ボックス 5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1" name="直線コネクタ 5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2" name="テキスト ボックス 5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3" name="直線コネクタ 5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4" name="テキスト ボックス 5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5" name="直線コネクタ 5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6" name="テキスト ボックス 5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7" name="直線コネクタ 5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8" name="テキスト ボックス 5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9" name="直線コネクタ 5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0" name="テキスト ボックス 5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2" name="テキスト ボックス 5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4" name="直線コネクタ 593"/>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5"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6" name="直線コネクタ 595"/>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7"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8" name="直線コネクタ 597"/>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9"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00" name="フローチャート : 判断 599"/>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01" name="フローチャート : 判断 600"/>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602"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13970</xdr:rowOff>
    </xdr:from>
    <xdr:to>
      <xdr:col>31</xdr:col>
      <xdr:colOff>85725</xdr:colOff>
      <xdr:row>105</xdr:row>
      <xdr:rowOff>115570</xdr:rowOff>
    </xdr:to>
    <xdr:sp macro="" textlink="">
      <xdr:nvSpPr>
        <xdr:cNvPr id="608" name="円/楕円 607"/>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106697</xdr:rowOff>
    </xdr:from>
    <xdr:ext cx="469744" cy="259045"/>
    <xdr:sp macro="" textlink="">
      <xdr:nvSpPr>
        <xdr:cNvPr id="609" name="n_1main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a:solidFill>
                <a:schemeClr val="dk1"/>
              </a:solidFill>
              <a:effectLst/>
              <a:latin typeface="+mn-lt"/>
              <a:ea typeface="+mn-ea"/>
              <a:cs typeface="+mn-cs"/>
            </a:rPr>
            <a:t>　</a:t>
          </a:r>
          <a:r>
            <a:rPr lang="ja-JP" altLang="ja-JP" sz="1100">
              <a:solidFill>
                <a:schemeClr val="dk1"/>
              </a:solidFill>
              <a:effectLst/>
              <a:latin typeface="+mn-lt"/>
              <a:ea typeface="+mn-ea"/>
              <a:cs typeface="+mn-cs"/>
            </a:rPr>
            <a:t>保健センターについて、倉吉市においては、市民向けの健診の実施場所を主にセンター外の各地域の施設によることとしているため、大規模な健診スペースを要しておらず、人口の割に施設の面積が小さい。そのため、保健センターの一人当たりの面積としても、類似団体平均より低い水準となっている。今後も、地域に密着した健診を行うよう、この体制を継続していく。</a:t>
          </a:r>
          <a:r>
            <a:rPr kumimoji="1" lang="ja-JP" altLang="ja-JP" sz="1100" b="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a:solidFill>
                <a:schemeClr val="dk1"/>
              </a:solidFill>
              <a:effectLst/>
              <a:latin typeface="+mn-lt"/>
              <a:ea typeface="+mn-ea"/>
              <a:cs typeface="+mn-cs"/>
            </a:rPr>
            <a:t>　</a:t>
          </a:r>
          <a:r>
            <a:rPr lang="ja-JP" altLang="ja-JP" sz="1100">
              <a:solidFill>
                <a:schemeClr val="dk1"/>
              </a:solidFill>
              <a:effectLst/>
              <a:latin typeface="+mn-lt"/>
              <a:ea typeface="+mn-ea"/>
              <a:cs typeface="+mn-cs"/>
            </a:rPr>
            <a:t>消防施設について、倉吉市においては、初期消火体制の充実強化を図るため、各地域の自主防災組織に対する小型消防ポンプ等の消防装備の充実に努めるとともに、非常備消防（消防団）においては、各地域の道路状況や自主防災組織の装備の状況等を踏まえ、機動力のある軽消防車の導入、消防ポンプの保有数の調整等を図ってきたことが、消防施設の整備面積が類似団体平均より低い水準となっている一つの要因と考えられる。</a:t>
          </a:r>
          <a:endParaRPr lang="ja-JP" altLang="ja-JP" sz="1400">
            <a:effectLst/>
          </a:endParaRPr>
        </a:p>
        <a:p>
          <a:pPr eaLnBrk="1" fontAlgn="auto" latinLnBrk="0" hangingPunct="1"/>
          <a:r>
            <a:rPr kumimoji="1" lang="ja-JP" altLang="ja-JP" sz="1100" b="0">
              <a:solidFill>
                <a:schemeClr val="dk1"/>
              </a:solidFill>
              <a:effectLst/>
              <a:latin typeface="+mn-lt"/>
              <a:ea typeface="+mn-ea"/>
              <a:cs typeface="+mn-cs"/>
            </a:rPr>
            <a:t>　庁舎における有形固定資産減価償却率については、建築年数は経過しているものの耐震改修及び修繕等により長期間に渡り使用出来ているため、類似団体平均より高い水準となっている。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48,340
48,078
272.06
29,617,586
28,491,658
732,410
13,911,940
31,286,373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人口の減少や全国平均を上回る高齢化率（平成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　</a:t>
          </a:r>
          <a:r>
            <a:rPr kumimoji="1" lang="en-US" altLang="ja-JP" sz="1100">
              <a:solidFill>
                <a:schemeClr val="dk1"/>
              </a:solidFill>
              <a:effectLst/>
              <a:latin typeface="+mn-lt"/>
              <a:ea typeface="+mn-ea"/>
              <a:cs typeface="+mn-cs"/>
            </a:rPr>
            <a:t>31.7%</a:t>
          </a:r>
          <a:r>
            <a:rPr kumimoji="1" lang="ja-JP" altLang="ja-JP" sz="1100">
              <a:solidFill>
                <a:schemeClr val="dk1"/>
              </a:solidFill>
              <a:effectLst/>
              <a:latin typeface="+mn-lt"/>
              <a:ea typeface="+mn-ea"/>
              <a:cs typeface="+mn-cs"/>
            </a:rPr>
            <a:t>）に加え、市内に中心となる産業が少ないこと等により、財政基盤は依然として弱い。第</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次倉吉市総合計画に沿った施策の重点化の両立に努め、活力あるまちづくりを展開しつつ、行政の効率化に努めることにより、財政の健全化を図る。</a:t>
          </a:r>
          <a:endParaRPr lang="ja-JP" altLang="ja-JP" sz="14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年度から属する市町村類型に異動があったため、いくつかの指標で平成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年度までのものと比べ、類似団体内平均値との相対的な関係が大きく異なる。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125942</xdr:rowOff>
    </xdr:to>
    <xdr:cxnSp macro="">
      <xdr:nvCxnSpPr>
        <xdr:cNvPr id="68" name="直線コネクタ 67"/>
        <xdr:cNvCxnSpPr/>
      </xdr:nvCxnSpPr>
      <xdr:spPr>
        <a:xfrm flipV="1">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1" name="直線コネクタ 70"/>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125942</xdr:rowOff>
    </xdr:to>
    <xdr:cxnSp macro="">
      <xdr:nvCxnSpPr>
        <xdr:cNvPr id="74" name="直線コネクタ 73"/>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146050</xdr:rowOff>
    </xdr:to>
    <xdr:cxnSp macro="">
      <xdr:nvCxnSpPr>
        <xdr:cNvPr id="77" name="直線コネクタ 76"/>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90" name="テキスト ボックス 89"/>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94" name="テキスト ボックス 93"/>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年度は、分母となる経常一般財源等が地方消費税交付金及び地方交付税等の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により前年度比</a:t>
          </a:r>
          <a:r>
            <a:rPr kumimoji="1" lang="en-US" altLang="ja-JP" sz="1100">
              <a:solidFill>
                <a:sysClr val="windowText" lastClr="000000"/>
              </a:solidFill>
              <a:effectLst/>
              <a:latin typeface="+mn-lt"/>
              <a:ea typeface="+mn-ea"/>
              <a:cs typeface="+mn-cs"/>
            </a:rPr>
            <a:t>517</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減少したことから、</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95.4</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年度決算ベース）と比較して高いのは、扶助費（類団比較</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ポイント）、物件費（類団比較</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ポイント）である。また、下水道事業に代表される公営企業への繰出金が高いことが経常収支比率の高さに影響を与えている。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21953</xdr:rowOff>
    </xdr:from>
    <xdr:to>
      <xdr:col>7</xdr:col>
      <xdr:colOff>152400</xdr:colOff>
      <xdr:row>61</xdr:row>
      <xdr:rowOff>5624</xdr:rowOff>
    </xdr:to>
    <xdr:cxnSp macro="">
      <xdr:nvCxnSpPr>
        <xdr:cNvPr id="133" name="直線コネクタ 132"/>
        <xdr:cNvCxnSpPr/>
      </xdr:nvCxnSpPr>
      <xdr:spPr>
        <a:xfrm>
          <a:off x="4114800" y="1030895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21953</xdr:rowOff>
    </xdr:from>
    <xdr:to>
      <xdr:col>6</xdr:col>
      <xdr:colOff>0</xdr:colOff>
      <xdr:row>60</xdr:row>
      <xdr:rowOff>118473</xdr:rowOff>
    </xdr:to>
    <xdr:cxnSp macro="">
      <xdr:nvCxnSpPr>
        <xdr:cNvPr id="136" name="直線コネクタ 135"/>
        <xdr:cNvCxnSpPr/>
      </xdr:nvCxnSpPr>
      <xdr:spPr>
        <a:xfrm flipV="1">
          <a:off x="3225800" y="1030895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18506</xdr:rowOff>
    </xdr:from>
    <xdr:to>
      <xdr:col>4</xdr:col>
      <xdr:colOff>482600</xdr:colOff>
      <xdr:row>60</xdr:row>
      <xdr:rowOff>118473</xdr:rowOff>
    </xdr:to>
    <xdr:cxnSp macro="">
      <xdr:nvCxnSpPr>
        <xdr:cNvPr id="139" name="直線コネクタ 138"/>
        <xdr:cNvCxnSpPr/>
      </xdr:nvCxnSpPr>
      <xdr:spPr>
        <a:xfrm>
          <a:off x="2336800" y="1030550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142603</xdr:rowOff>
    </xdr:from>
    <xdr:to>
      <xdr:col>4</xdr:col>
      <xdr:colOff>533400</xdr:colOff>
      <xdr:row>60</xdr:row>
      <xdr:rowOff>72753</xdr:rowOff>
    </xdr:to>
    <xdr:sp macro="" textlink="">
      <xdr:nvSpPr>
        <xdr:cNvPr id="140" name="フローチャート : 判断 139"/>
        <xdr:cNvSpPr/>
      </xdr:nvSpPr>
      <xdr:spPr>
        <a:xfrm>
          <a:off x="3175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82930</xdr:rowOff>
    </xdr:from>
    <xdr:ext cx="762000" cy="259045"/>
    <xdr:sp macro="" textlink="">
      <xdr:nvSpPr>
        <xdr:cNvPr id="141" name="テキスト ボックス 140"/>
        <xdr:cNvSpPr txBox="1"/>
      </xdr:nvSpPr>
      <xdr:spPr>
        <a:xfrm>
          <a:off x="2844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18506</xdr:rowOff>
    </xdr:from>
    <xdr:to>
      <xdr:col>3</xdr:col>
      <xdr:colOff>279400</xdr:colOff>
      <xdr:row>60</xdr:row>
      <xdr:rowOff>73660</xdr:rowOff>
    </xdr:to>
    <xdr:cxnSp macro="">
      <xdr:nvCxnSpPr>
        <xdr:cNvPr id="142" name="直線コネクタ 141"/>
        <xdr:cNvCxnSpPr/>
      </xdr:nvCxnSpPr>
      <xdr:spPr>
        <a:xfrm flipV="1">
          <a:off x="1447800" y="1030550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97790</xdr:rowOff>
    </xdr:from>
    <xdr:to>
      <xdr:col>3</xdr:col>
      <xdr:colOff>330200</xdr:colOff>
      <xdr:row>60</xdr:row>
      <xdr:rowOff>27940</xdr:rowOff>
    </xdr:to>
    <xdr:sp macro="" textlink="">
      <xdr:nvSpPr>
        <xdr:cNvPr id="143" name="フローチャート : 判断 142"/>
        <xdr:cNvSpPr/>
      </xdr:nvSpPr>
      <xdr:spPr>
        <a:xfrm>
          <a:off x="2286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38117</xdr:rowOff>
    </xdr:from>
    <xdr:ext cx="762000" cy="259045"/>
    <xdr:sp macro="" textlink="">
      <xdr:nvSpPr>
        <xdr:cNvPr id="144" name="テキスト ボックス 143"/>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118473</xdr:rowOff>
    </xdr:from>
    <xdr:to>
      <xdr:col>2</xdr:col>
      <xdr:colOff>127000</xdr:colOff>
      <xdr:row>60</xdr:row>
      <xdr:rowOff>48623</xdr:rowOff>
    </xdr:to>
    <xdr:sp macro="" textlink="">
      <xdr:nvSpPr>
        <xdr:cNvPr id="145" name="フローチャート : 判断 144"/>
        <xdr:cNvSpPr/>
      </xdr:nvSpPr>
      <xdr:spPr>
        <a:xfrm>
          <a:off x="139700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58800</xdr:rowOff>
    </xdr:from>
    <xdr:ext cx="762000" cy="259045"/>
    <xdr:sp macro="" textlink="">
      <xdr:nvSpPr>
        <xdr:cNvPr id="146" name="テキスト ボックス 145"/>
        <xdr:cNvSpPr txBox="1"/>
      </xdr:nvSpPr>
      <xdr:spPr>
        <a:xfrm>
          <a:off x="1066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126274</xdr:rowOff>
    </xdr:from>
    <xdr:to>
      <xdr:col>7</xdr:col>
      <xdr:colOff>203200</xdr:colOff>
      <xdr:row>61</xdr:row>
      <xdr:rowOff>56424</xdr:rowOff>
    </xdr:to>
    <xdr:sp macro="" textlink="">
      <xdr:nvSpPr>
        <xdr:cNvPr id="152" name="円/楕円 151"/>
        <xdr:cNvSpPr/>
      </xdr:nvSpPr>
      <xdr:spPr>
        <a:xfrm>
          <a:off x="4902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98351</xdr:rowOff>
    </xdr:from>
    <xdr:ext cx="762000" cy="259045"/>
    <xdr:sp macro="" textlink="">
      <xdr:nvSpPr>
        <xdr:cNvPr id="153" name="財政構造の弾力性該当値テキスト"/>
        <xdr:cNvSpPr txBox="1"/>
      </xdr:nvSpPr>
      <xdr:spPr>
        <a:xfrm>
          <a:off x="5041900" y="1038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142603</xdr:rowOff>
    </xdr:from>
    <xdr:to>
      <xdr:col>6</xdr:col>
      <xdr:colOff>50800</xdr:colOff>
      <xdr:row>60</xdr:row>
      <xdr:rowOff>72753</xdr:rowOff>
    </xdr:to>
    <xdr:sp macro="" textlink="">
      <xdr:nvSpPr>
        <xdr:cNvPr id="154" name="円/楕円 153"/>
        <xdr:cNvSpPr/>
      </xdr:nvSpPr>
      <xdr:spPr>
        <a:xfrm>
          <a:off x="4064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57530</xdr:rowOff>
    </xdr:from>
    <xdr:ext cx="736600" cy="259045"/>
    <xdr:sp macro="" textlink="">
      <xdr:nvSpPr>
        <xdr:cNvPr id="155" name="テキスト ボックス 154"/>
        <xdr:cNvSpPr txBox="1"/>
      </xdr:nvSpPr>
      <xdr:spPr>
        <a:xfrm>
          <a:off x="3733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67673</xdr:rowOff>
    </xdr:from>
    <xdr:to>
      <xdr:col>4</xdr:col>
      <xdr:colOff>533400</xdr:colOff>
      <xdr:row>60</xdr:row>
      <xdr:rowOff>169273</xdr:rowOff>
    </xdr:to>
    <xdr:sp macro="" textlink="">
      <xdr:nvSpPr>
        <xdr:cNvPr id="156" name="円/楕円 155"/>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154050</xdr:rowOff>
    </xdr:from>
    <xdr:ext cx="762000" cy="259045"/>
    <xdr:sp macro="" textlink="">
      <xdr:nvSpPr>
        <xdr:cNvPr id="157" name="テキスト ボックス 156"/>
        <xdr:cNvSpPr txBox="1"/>
      </xdr:nvSpPr>
      <xdr:spPr>
        <a:xfrm>
          <a:off x="2844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139156</xdr:rowOff>
    </xdr:from>
    <xdr:to>
      <xdr:col>3</xdr:col>
      <xdr:colOff>330200</xdr:colOff>
      <xdr:row>60</xdr:row>
      <xdr:rowOff>69306</xdr:rowOff>
    </xdr:to>
    <xdr:sp macro="" textlink="">
      <xdr:nvSpPr>
        <xdr:cNvPr id="158" name="円/楕円 157"/>
        <xdr:cNvSpPr/>
      </xdr:nvSpPr>
      <xdr:spPr>
        <a:xfrm>
          <a:off x="2286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54083</xdr:rowOff>
    </xdr:from>
    <xdr:ext cx="762000" cy="259045"/>
    <xdr:sp macro="" textlink="">
      <xdr:nvSpPr>
        <xdr:cNvPr id="159" name="テキスト ボックス 158"/>
        <xdr:cNvSpPr txBox="1"/>
      </xdr:nvSpPr>
      <xdr:spPr>
        <a:xfrm>
          <a:off x="19558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22860</xdr:rowOff>
    </xdr:from>
    <xdr:to>
      <xdr:col>2</xdr:col>
      <xdr:colOff>127000</xdr:colOff>
      <xdr:row>60</xdr:row>
      <xdr:rowOff>124460</xdr:rowOff>
    </xdr:to>
    <xdr:sp macro="" textlink="">
      <xdr:nvSpPr>
        <xdr:cNvPr id="160" name="円/楕円 159"/>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109237</xdr:rowOff>
    </xdr:from>
    <xdr:ext cx="762000" cy="259045"/>
    <xdr:sp macro="" textlink="">
      <xdr:nvSpPr>
        <xdr:cNvPr id="161" name="テキスト ボックス 160"/>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[138,127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人件費、物件費ともに類似団体平均以下であることから、人口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人当たり人件費・物件費等決算額は、類似団体平均を下回っている。今後は、箱もの施設の譲渡や指定管理者制度の導入等により、既存施設の維持管理に係る経費を抑制していく。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23533</xdr:rowOff>
    </xdr:from>
    <xdr:to>
      <xdr:col>7</xdr:col>
      <xdr:colOff>152400</xdr:colOff>
      <xdr:row>82</xdr:row>
      <xdr:rowOff>48434</xdr:rowOff>
    </xdr:to>
    <xdr:cxnSp macro="">
      <xdr:nvCxnSpPr>
        <xdr:cNvPr id="196" name="直線コネクタ 195"/>
        <xdr:cNvCxnSpPr/>
      </xdr:nvCxnSpPr>
      <xdr:spPr>
        <a:xfrm>
          <a:off x="4114800" y="14082433"/>
          <a:ext cx="8382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138413</xdr:rowOff>
    </xdr:from>
    <xdr:to>
      <xdr:col>6</xdr:col>
      <xdr:colOff>0</xdr:colOff>
      <xdr:row>82</xdr:row>
      <xdr:rowOff>23533</xdr:rowOff>
    </xdr:to>
    <xdr:cxnSp macro="">
      <xdr:nvCxnSpPr>
        <xdr:cNvPr id="199" name="直線コネクタ 198"/>
        <xdr:cNvCxnSpPr/>
      </xdr:nvCxnSpPr>
      <xdr:spPr>
        <a:xfrm>
          <a:off x="3225800" y="14025863"/>
          <a:ext cx="889000" cy="5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76698</xdr:rowOff>
    </xdr:from>
    <xdr:to>
      <xdr:col>4</xdr:col>
      <xdr:colOff>482600</xdr:colOff>
      <xdr:row>81</xdr:row>
      <xdr:rowOff>138413</xdr:rowOff>
    </xdr:to>
    <xdr:cxnSp macro="">
      <xdr:nvCxnSpPr>
        <xdr:cNvPr id="202" name="直線コネクタ 201"/>
        <xdr:cNvCxnSpPr/>
      </xdr:nvCxnSpPr>
      <xdr:spPr>
        <a:xfrm>
          <a:off x="2336800" y="13964148"/>
          <a:ext cx="889000" cy="6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33837</xdr:rowOff>
    </xdr:from>
    <xdr:to>
      <xdr:col>4</xdr:col>
      <xdr:colOff>533400</xdr:colOff>
      <xdr:row>81</xdr:row>
      <xdr:rowOff>135437</xdr:rowOff>
    </xdr:to>
    <xdr:sp macro="" textlink="">
      <xdr:nvSpPr>
        <xdr:cNvPr id="203" name="フローチャート : 判断 202"/>
        <xdr:cNvSpPr/>
      </xdr:nvSpPr>
      <xdr:spPr>
        <a:xfrm>
          <a:off x="3175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145614</xdr:rowOff>
    </xdr:from>
    <xdr:ext cx="762000" cy="259045"/>
    <xdr:sp macro="" textlink="">
      <xdr:nvSpPr>
        <xdr:cNvPr id="204" name="テキスト ボックス 203"/>
        <xdr:cNvSpPr txBox="1"/>
      </xdr:nvSpPr>
      <xdr:spPr>
        <a:xfrm>
          <a:off x="2844800" y="136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76158</xdr:rowOff>
    </xdr:from>
    <xdr:to>
      <xdr:col>3</xdr:col>
      <xdr:colOff>279400</xdr:colOff>
      <xdr:row>81</xdr:row>
      <xdr:rowOff>76698</xdr:rowOff>
    </xdr:to>
    <xdr:cxnSp macro="">
      <xdr:nvCxnSpPr>
        <xdr:cNvPr id="205" name="直線コネクタ 204"/>
        <xdr:cNvCxnSpPr/>
      </xdr:nvCxnSpPr>
      <xdr:spPr>
        <a:xfrm>
          <a:off x="1447800" y="13963608"/>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25913</xdr:rowOff>
    </xdr:from>
    <xdr:to>
      <xdr:col>3</xdr:col>
      <xdr:colOff>330200</xdr:colOff>
      <xdr:row>81</xdr:row>
      <xdr:rowOff>127513</xdr:rowOff>
    </xdr:to>
    <xdr:sp macro="" textlink="">
      <xdr:nvSpPr>
        <xdr:cNvPr id="206" name="フローチャート : 判断 205"/>
        <xdr:cNvSpPr/>
      </xdr:nvSpPr>
      <xdr:spPr>
        <a:xfrm>
          <a:off x="2286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112290</xdr:rowOff>
    </xdr:from>
    <xdr:ext cx="762000" cy="259045"/>
    <xdr:sp macro="" textlink="">
      <xdr:nvSpPr>
        <xdr:cNvPr id="207" name="テキスト ボックス 206"/>
        <xdr:cNvSpPr txBox="1"/>
      </xdr:nvSpPr>
      <xdr:spPr>
        <a:xfrm>
          <a:off x="1955800" y="139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13784</xdr:rowOff>
    </xdr:from>
    <xdr:to>
      <xdr:col>2</xdr:col>
      <xdr:colOff>127000</xdr:colOff>
      <xdr:row>81</xdr:row>
      <xdr:rowOff>115384</xdr:rowOff>
    </xdr:to>
    <xdr:sp macro="" textlink="">
      <xdr:nvSpPr>
        <xdr:cNvPr id="208" name="フローチャート : 判断 207"/>
        <xdr:cNvSpPr/>
      </xdr:nvSpPr>
      <xdr:spPr>
        <a:xfrm>
          <a:off x="1397000" y="1390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125561</xdr:rowOff>
    </xdr:from>
    <xdr:ext cx="762000" cy="259045"/>
    <xdr:sp macro="" textlink="">
      <xdr:nvSpPr>
        <xdr:cNvPr id="209" name="テキスト ボックス 208"/>
        <xdr:cNvSpPr txBox="1"/>
      </xdr:nvSpPr>
      <xdr:spPr>
        <a:xfrm>
          <a:off x="1066800" y="136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169084</xdr:rowOff>
    </xdr:from>
    <xdr:to>
      <xdr:col>7</xdr:col>
      <xdr:colOff>203200</xdr:colOff>
      <xdr:row>82</xdr:row>
      <xdr:rowOff>99234</xdr:rowOff>
    </xdr:to>
    <xdr:sp macro="" textlink="">
      <xdr:nvSpPr>
        <xdr:cNvPr id="215" name="円/楕円 214"/>
        <xdr:cNvSpPr/>
      </xdr:nvSpPr>
      <xdr:spPr>
        <a:xfrm>
          <a:off x="4902200" y="1405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14161</xdr:rowOff>
    </xdr:from>
    <xdr:ext cx="762000" cy="259045"/>
    <xdr:sp macro="" textlink="">
      <xdr:nvSpPr>
        <xdr:cNvPr id="216" name="人件費・物件費等の状況該当値テキスト"/>
        <xdr:cNvSpPr txBox="1"/>
      </xdr:nvSpPr>
      <xdr:spPr>
        <a:xfrm>
          <a:off x="5041900" y="1390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138,127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144183</xdr:rowOff>
    </xdr:from>
    <xdr:to>
      <xdr:col>6</xdr:col>
      <xdr:colOff>50800</xdr:colOff>
      <xdr:row>82</xdr:row>
      <xdr:rowOff>74333</xdr:rowOff>
    </xdr:to>
    <xdr:sp macro="" textlink="">
      <xdr:nvSpPr>
        <xdr:cNvPr id="217" name="円/楕円 216"/>
        <xdr:cNvSpPr/>
      </xdr:nvSpPr>
      <xdr:spPr>
        <a:xfrm>
          <a:off x="4064000" y="140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84510</xdr:rowOff>
    </xdr:from>
    <xdr:ext cx="736600" cy="259045"/>
    <xdr:sp macro="" textlink="">
      <xdr:nvSpPr>
        <xdr:cNvPr id="218" name="テキスト ボックス 217"/>
        <xdr:cNvSpPr txBox="1"/>
      </xdr:nvSpPr>
      <xdr:spPr>
        <a:xfrm>
          <a:off x="3733800" y="1380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135,031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87613</xdr:rowOff>
    </xdr:from>
    <xdr:to>
      <xdr:col>4</xdr:col>
      <xdr:colOff>533400</xdr:colOff>
      <xdr:row>82</xdr:row>
      <xdr:rowOff>17763</xdr:rowOff>
    </xdr:to>
    <xdr:sp macro="" textlink="">
      <xdr:nvSpPr>
        <xdr:cNvPr id="219" name="円/楕円 218"/>
        <xdr:cNvSpPr/>
      </xdr:nvSpPr>
      <xdr:spPr>
        <a:xfrm>
          <a:off x="3175000" y="139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2540</xdr:rowOff>
    </xdr:from>
    <xdr:ext cx="762000" cy="259045"/>
    <xdr:sp macro="" textlink="">
      <xdr:nvSpPr>
        <xdr:cNvPr id="220" name="テキスト ボックス 219"/>
        <xdr:cNvSpPr txBox="1"/>
      </xdr:nvSpPr>
      <xdr:spPr>
        <a:xfrm>
          <a:off x="2844800" y="1406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127,998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25898</xdr:rowOff>
    </xdr:from>
    <xdr:to>
      <xdr:col>3</xdr:col>
      <xdr:colOff>330200</xdr:colOff>
      <xdr:row>81</xdr:row>
      <xdr:rowOff>127498</xdr:rowOff>
    </xdr:to>
    <xdr:sp macro="" textlink="">
      <xdr:nvSpPr>
        <xdr:cNvPr id="221" name="円/楕円 220"/>
        <xdr:cNvSpPr/>
      </xdr:nvSpPr>
      <xdr:spPr>
        <a:xfrm>
          <a:off x="2286000" y="139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137675</xdr:rowOff>
    </xdr:from>
    <xdr:ext cx="762000" cy="259045"/>
    <xdr:sp macro="" textlink="">
      <xdr:nvSpPr>
        <xdr:cNvPr id="222" name="テキスト ボックス 221"/>
        <xdr:cNvSpPr txBox="1"/>
      </xdr:nvSpPr>
      <xdr:spPr>
        <a:xfrm>
          <a:off x="1955800" y="1368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120,325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25358</xdr:rowOff>
    </xdr:from>
    <xdr:to>
      <xdr:col>2</xdr:col>
      <xdr:colOff>127000</xdr:colOff>
      <xdr:row>81</xdr:row>
      <xdr:rowOff>126958</xdr:rowOff>
    </xdr:to>
    <xdr:sp macro="" textlink="">
      <xdr:nvSpPr>
        <xdr:cNvPr id="223" name="円/楕円 222"/>
        <xdr:cNvSpPr/>
      </xdr:nvSpPr>
      <xdr:spPr>
        <a:xfrm>
          <a:off x="1397000" y="139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111735</xdr:rowOff>
    </xdr:from>
    <xdr:ext cx="762000" cy="259045"/>
    <xdr:sp macro="" textlink="">
      <xdr:nvSpPr>
        <xdr:cNvPr id="224" name="テキスト ボックス 223"/>
        <xdr:cNvSpPr txBox="1"/>
      </xdr:nvSpPr>
      <xdr:spPr>
        <a:xfrm>
          <a:off x="1066800" y="139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類似団体と比較した場合については</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下回っているが、本市の前年度と比較すると</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上昇した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今後においても、より適正な給与水準とするべく調査検討を行い、可能なものから実施していくことを通じ、改善を図るよう努める。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13123</xdr:rowOff>
    </xdr:to>
    <xdr:cxnSp macro="">
      <xdr:nvCxnSpPr>
        <xdr:cNvPr id="258" name="直線コネクタ 257"/>
        <xdr:cNvCxnSpPr/>
      </xdr:nvCxnSpPr>
      <xdr:spPr>
        <a:xfrm>
          <a:off x="16179800" y="1471760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136313</xdr:rowOff>
    </xdr:from>
    <xdr:to>
      <xdr:col>23</xdr:col>
      <xdr:colOff>406400</xdr:colOff>
      <xdr:row>85</xdr:row>
      <xdr:rowOff>144357</xdr:rowOff>
    </xdr:to>
    <xdr:cxnSp macro="">
      <xdr:nvCxnSpPr>
        <xdr:cNvPr id="261" name="直線コネクタ 260"/>
        <xdr:cNvCxnSpPr/>
      </xdr:nvCxnSpPr>
      <xdr:spPr>
        <a:xfrm>
          <a:off x="15290800" y="147095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86</xdr:row>
      <xdr:rowOff>45296</xdr:rowOff>
    </xdr:to>
    <xdr:cxnSp macro="">
      <xdr:nvCxnSpPr>
        <xdr:cNvPr id="264" name="直線コネクタ 263"/>
        <xdr:cNvCxnSpPr/>
      </xdr:nvCxnSpPr>
      <xdr:spPr>
        <a:xfrm flipV="1">
          <a:off x="14401800" y="1470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58843</xdr:rowOff>
    </xdr:from>
    <xdr:to>
      <xdr:col>22</xdr:col>
      <xdr:colOff>254000</xdr:colOff>
      <xdr:row>86</xdr:row>
      <xdr:rowOff>160443</xdr:rowOff>
    </xdr:to>
    <xdr:sp macro="" textlink="">
      <xdr:nvSpPr>
        <xdr:cNvPr id="265" name="フローチャート : 判断 264"/>
        <xdr:cNvSpPr/>
      </xdr:nvSpPr>
      <xdr:spPr>
        <a:xfrm>
          <a:off x="15240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145220</xdr:rowOff>
    </xdr:from>
    <xdr:ext cx="762000" cy="259045"/>
    <xdr:sp macro="" textlink="">
      <xdr:nvSpPr>
        <xdr:cNvPr id="266" name="テキスト ボックス 265"/>
        <xdr:cNvSpPr txBox="1"/>
      </xdr:nvSpPr>
      <xdr:spPr>
        <a:xfrm>
          <a:off x="14909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45296</xdr:rowOff>
    </xdr:from>
    <xdr:to>
      <xdr:col>21</xdr:col>
      <xdr:colOff>0</xdr:colOff>
      <xdr:row>90</xdr:row>
      <xdr:rowOff>35137</xdr:rowOff>
    </xdr:to>
    <xdr:cxnSp macro="">
      <xdr:nvCxnSpPr>
        <xdr:cNvPr id="267" name="直線コネクタ 266"/>
        <xdr:cNvCxnSpPr/>
      </xdr:nvCxnSpPr>
      <xdr:spPr>
        <a:xfrm flipV="1">
          <a:off x="13512800" y="14789996"/>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58843</xdr:rowOff>
    </xdr:from>
    <xdr:to>
      <xdr:col>21</xdr:col>
      <xdr:colOff>50800</xdr:colOff>
      <xdr:row>86</xdr:row>
      <xdr:rowOff>160443</xdr:rowOff>
    </xdr:to>
    <xdr:sp macro="" textlink="">
      <xdr:nvSpPr>
        <xdr:cNvPr id="268" name="フローチャート : 判断 267"/>
        <xdr:cNvSpPr/>
      </xdr:nvSpPr>
      <xdr:spPr>
        <a:xfrm>
          <a:off x="14351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145220</xdr:rowOff>
    </xdr:from>
    <xdr:ext cx="762000" cy="259045"/>
    <xdr:sp macro="" textlink="">
      <xdr:nvSpPr>
        <xdr:cNvPr id="269" name="テキスト ボックス 268"/>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70" name="フローチャート : 判断 269"/>
        <xdr:cNvSpPr/>
      </xdr:nvSpPr>
      <xdr:spPr>
        <a:xfrm>
          <a:off x="13462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71" name="テキスト ボックス 270"/>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7" name="円/楕円 276"/>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150300</xdr:rowOff>
    </xdr:from>
    <xdr:ext cx="762000" cy="259045"/>
    <xdr:sp macro="" textlink="">
      <xdr:nvSpPr>
        <xdr:cNvPr id="278"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9" name="円/楕円 278"/>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33884</xdr:rowOff>
    </xdr:from>
    <xdr:ext cx="736600" cy="259045"/>
    <xdr:sp macro="" textlink="">
      <xdr:nvSpPr>
        <xdr:cNvPr id="280" name="テキスト ボックス 279"/>
        <xdr:cNvSpPr txBox="1"/>
      </xdr:nvSpPr>
      <xdr:spPr>
        <a:xfrm>
          <a:off x="15798800" y="14435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85513</xdr:rowOff>
    </xdr:from>
    <xdr:to>
      <xdr:col>22</xdr:col>
      <xdr:colOff>254000</xdr:colOff>
      <xdr:row>86</xdr:row>
      <xdr:rowOff>15663</xdr:rowOff>
    </xdr:to>
    <xdr:sp macro="" textlink="">
      <xdr:nvSpPr>
        <xdr:cNvPr id="281" name="円/楕円 280"/>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25840</xdr:rowOff>
    </xdr:from>
    <xdr:ext cx="762000" cy="259045"/>
    <xdr:sp macro="" textlink="">
      <xdr:nvSpPr>
        <xdr:cNvPr id="282" name="テキスト ボックス 281"/>
        <xdr:cNvSpPr txBox="1"/>
      </xdr:nvSpPr>
      <xdr:spPr>
        <a:xfrm>
          <a:off x="14909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165946</xdr:rowOff>
    </xdr:from>
    <xdr:to>
      <xdr:col>21</xdr:col>
      <xdr:colOff>50800</xdr:colOff>
      <xdr:row>86</xdr:row>
      <xdr:rowOff>96096</xdr:rowOff>
    </xdr:to>
    <xdr:sp macro="" textlink="">
      <xdr:nvSpPr>
        <xdr:cNvPr id="283" name="円/楕円 282"/>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106273</xdr:rowOff>
    </xdr:from>
    <xdr:ext cx="762000" cy="259045"/>
    <xdr:sp macro="" textlink="">
      <xdr:nvSpPr>
        <xdr:cNvPr id="284" name="テキスト ボックス 283"/>
        <xdr:cNvSpPr txBox="1"/>
      </xdr:nvSpPr>
      <xdr:spPr>
        <a:xfrm>
          <a:off x="14020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85" name="円/楕円 284"/>
        <xdr:cNvSpPr/>
      </xdr:nvSpPr>
      <xdr:spPr>
        <a:xfrm>
          <a:off x="13462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96114</xdr:rowOff>
    </xdr:from>
    <xdr:ext cx="762000" cy="259045"/>
    <xdr:sp macro="" textlink="">
      <xdr:nvSpPr>
        <xdr:cNvPr id="286" name="テキスト ボックス 285"/>
        <xdr:cNvSpPr txBox="1"/>
      </xdr:nvSpPr>
      <xdr:spPr>
        <a:xfrm>
          <a:off x="13131800" y="1518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類似団体と比較すると、</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人程度下回っている状況である。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日現在の職員数は</a:t>
          </a:r>
          <a:r>
            <a:rPr lang="en-US" altLang="ja-JP" sz="1100" b="0" i="0" baseline="0">
              <a:solidFill>
                <a:schemeClr val="dk1"/>
              </a:solidFill>
              <a:effectLst/>
              <a:latin typeface="+mn-lt"/>
              <a:ea typeface="+mn-ea"/>
              <a:cs typeface="+mn-cs"/>
            </a:rPr>
            <a:t>431</a:t>
          </a:r>
          <a:r>
            <a:rPr lang="ja-JP" altLang="ja-JP" sz="1100" b="0" i="0" baseline="0">
              <a:solidFill>
                <a:schemeClr val="dk1"/>
              </a:solidFill>
              <a:effectLst/>
              <a:latin typeface="+mn-lt"/>
              <a:ea typeface="+mn-ea"/>
              <a:cs typeface="+mn-cs"/>
            </a:rPr>
            <a:t>人であり、定員適正化計画で目標とし達成した平成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日の職員数</a:t>
          </a:r>
          <a:r>
            <a:rPr lang="en-US" altLang="ja-JP" sz="1100" b="0" i="0" baseline="0">
              <a:solidFill>
                <a:schemeClr val="dk1"/>
              </a:solidFill>
              <a:effectLst/>
              <a:latin typeface="+mn-lt"/>
              <a:ea typeface="+mn-ea"/>
              <a:cs typeface="+mn-cs"/>
            </a:rPr>
            <a:t>433</a:t>
          </a:r>
          <a:r>
            <a:rPr lang="ja-JP" altLang="ja-JP" sz="1100" b="0" i="0" baseline="0">
              <a:solidFill>
                <a:schemeClr val="dk1"/>
              </a:solidFill>
              <a:effectLst/>
              <a:latin typeface="+mn-lt"/>
              <a:ea typeface="+mn-ea"/>
              <a:cs typeface="+mn-cs"/>
            </a:rPr>
            <a:t>人から</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人の減となっている。</a:t>
          </a:r>
          <a:endParaRPr lang="ja-JP" altLang="ja-JP" sz="1400">
            <a:effectLst/>
          </a:endParaRPr>
        </a:p>
        <a:p>
          <a:pPr rtl="0"/>
          <a:r>
            <a:rPr lang="ja-JP" altLang="ja-JP" sz="1100" b="0" i="0" baseline="0">
              <a:solidFill>
                <a:schemeClr val="dk1"/>
              </a:solidFill>
              <a:effectLst/>
              <a:latin typeface="+mn-lt"/>
              <a:ea typeface="+mn-ea"/>
              <a:cs typeface="+mn-cs"/>
            </a:rPr>
            <a:t>　今後においては、定員管理に関する計画を策定し、適正を図るよう努める。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159838</xdr:rowOff>
    </xdr:from>
    <xdr:to>
      <xdr:col>24</xdr:col>
      <xdr:colOff>558800</xdr:colOff>
      <xdr:row>60</xdr:row>
      <xdr:rowOff>166733</xdr:rowOff>
    </xdr:to>
    <xdr:cxnSp macro="">
      <xdr:nvCxnSpPr>
        <xdr:cNvPr id="323" name="直線コネクタ 322"/>
        <xdr:cNvCxnSpPr/>
      </xdr:nvCxnSpPr>
      <xdr:spPr>
        <a:xfrm>
          <a:off x="16179800" y="1044683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155242</xdr:rowOff>
    </xdr:from>
    <xdr:to>
      <xdr:col>23</xdr:col>
      <xdr:colOff>406400</xdr:colOff>
      <xdr:row>60</xdr:row>
      <xdr:rowOff>159838</xdr:rowOff>
    </xdr:to>
    <xdr:cxnSp macro="">
      <xdr:nvCxnSpPr>
        <xdr:cNvPr id="326" name="直線コネクタ 325"/>
        <xdr:cNvCxnSpPr/>
      </xdr:nvCxnSpPr>
      <xdr:spPr>
        <a:xfrm>
          <a:off x="15290800" y="1044224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140305</xdr:rowOff>
    </xdr:from>
    <xdr:to>
      <xdr:col>22</xdr:col>
      <xdr:colOff>203200</xdr:colOff>
      <xdr:row>60</xdr:row>
      <xdr:rowOff>155242</xdr:rowOff>
    </xdr:to>
    <xdr:cxnSp macro="">
      <xdr:nvCxnSpPr>
        <xdr:cNvPr id="329" name="直線コネクタ 328"/>
        <xdr:cNvCxnSpPr/>
      </xdr:nvCxnSpPr>
      <xdr:spPr>
        <a:xfrm>
          <a:off x="14401800" y="10427305"/>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139156</xdr:rowOff>
    </xdr:from>
    <xdr:to>
      <xdr:col>21</xdr:col>
      <xdr:colOff>0</xdr:colOff>
      <xdr:row>60</xdr:row>
      <xdr:rowOff>140305</xdr:rowOff>
    </xdr:to>
    <xdr:cxnSp macro="">
      <xdr:nvCxnSpPr>
        <xdr:cNvPr id="332" name="直線コネクタ 331"/>
        <xdr:cNvCxnSpPr/>
      </xdr:nvCxnSpPr>
      <xdr:spPr>
        <a:xfrm>
          <a:off x="13512800" y="1042615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115933</xdr:rowOff>
    </xdr:from>
    <xdr:to>
      <xdr:col>24</xdr:col>
      <xdr:colOff>609600</xdr:colOff>
      <xdr:row>61</xdr:row>
      <xdr:rowOff>46083</xdr:rowOff>
    </xdr:to>
    <xdr:sp macro="" textlink="">
      <xdr:nvSpPr>
        <xdr:cNvPr id="342" name="円/楕円 341"/>
        <xdr:cNvSpPr/>
      </xdr:nvSpPr>
      <xdr:spPr>
        <a:xfrm>
          <a:off x="16967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132460</xdr:rowOff>
    </xdr:from>
    <xdr:ext cx="762000" cy="259045"/>
    <xdr:sp macro="" textlink="">
      <xdr:nvSpPr>
        <xdr:cNvPr id="343" name="定員管理の状況該当値テキスト"/>
        <xdr:cNvSpPr txBox="1"/>
      </xdr:nvSpPr>
      <xdr:spPr>
        <a:xfrm>
          <a:off x="1710690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109038</xdr:rowOff>
    </xdr:from>
    <xdr:to>
      <xdr:col>23</xdr:col>
      <xdr:colOff>457200</xdr:colOff>
      <xdr:row>61</xdr:row>
      <xdr:rowOff>39188</xdr:rowOff>
    </xdr:to>
    <xdr:sp macro="" textlink="">
      <xdr:nvSpPr>
        <xdr:cNvPr id="344" name="円/楕円 343"/>
        <xdr:cNvSpPr/>
      </xdr:nvSpPr>
      <xdr:spPr>
        <a:xfrm>
          <a:off x="16129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49365</xdr:rowOff>
    </xdr:from>
    <xdr:ext cx="736600" cy="259045"/>
    <xdr:sp macro="" textlink="">
      <xdr:nvSpPr>
        <xdr:cNvPr id="345" name="テキスト ボックス 344"/>
        <xdr:cNvSpPr txBox="1"/>
      </xdr:nvSpPr>
      <xdr:spPr>
        <a:xfrm>
          <a:off x="15798800" y="10164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104442</xdr:rowOff>
    </xdr:from>
    <xdr:to>
      <xdr:col>22</xdr:col>
      <xdr:colOff>254000</xdr:colOff>
      <xdr:row>61</xdr:row>
      <xdr:rowOff>34592</xdr:rowOff>
    </xdr:to>
    <xdr:sp macro="" textlink="">
      <xdr:nvSpPr>
        <xdr:cNvPr id="346" name="円/楕円 345"/>
        <xdr:cNvSpPr/>
      </xdr:nvSpPr>
      <xdr:spPr>
        <a:xfrm>
          <a:off x="15240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19369</xdr:rowOff>
    </xdr:from>
    <xdr:ext cx="762000" cy="259045"/>
    <xdr:sp macro="" textlink="">
      <xdr:nvSpPr>
        <xdr:cNvPr id="347" name="テキスト ボックス 346"/>
        <xdr:cNvSpPr txBox="1"/>
      </xdr:nvSpPr>
      <xdr:spPr>
        <a:xfrm>
          <a:off x="14909800" y="1047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89505</xdr:rowOff>
    </xdr:from>
    <xdr:to>
      <xdr:col>21</xdr:col>
      <xdr:colOff>50800</xdr:colOff>
      <xdr:row>61</xdr:row>
      <xdr:rowOff>19655</xdr:rowOff>
    </xdr:to>
    <xdr:sp macro="" textlink="">
      <xdr:nvSpPr>
        <xdr:cNvPr id="348" name="円/楕円 347"/>
        <xdr:cNvSpPr/>
      </xdr:nvSpPr>
      <xdr:spPr>
        <a:xfrm>
          <a:off x="14351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4432</xdr:rowOff>
    </xdr:from>
    <xdr:ext cx="762000" cy="259045"/>
    <xdr:sp macro="" textlink="">
      <xdr:nvSpPr>
        <xdr:cNvPr id="349" name="テキスト ボックス 348"/>
        <xdr:cNvSpPr txBox="1"/>
      </xdr:nvSpPr>
      <xdr:spPr>
        <a:xfrm>
          <a:off x="14020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88356</xdr:rowOff>
    </xdr:from>
    <xdr:to>
      <xdr:col>19</xdr:col>
      <xdr:colOff>533400</xdr:colOff>
      <xdr:row>61</xdr:row>
      <xdr:rowOff>18506</xdr:rowOff>
    </xdr:to>
    <xdr:sp macro="" textlink="">
      <xdr:nvSpPr>
        <xdr:cNvPr id="350" name="円/楕円 349"/>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3283</xdr:rowOff>
    </xdr:from>
    <xdr:ext cx="762000" cy="259045"/>
    <xdr:sp macro="" textlink="">
      <xdr:nvSpPr>
        <xdr:cNvPr id="351" name="テキスト ボックス 350"/>
        <xdr:cNvSpPr txBox="1"/>
      </xdr:nvSpPr>
      <xdr:spPr>
        <a:xfrm>
          <a:off x="13131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年度からの地域総合整備事業債の償還が平成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年に完了したこと等により、</a:t>
          </a:r>
          <a:r>
            <a:rPr kumimoji="1" lang="ja-JP" altLang="en-US" sz="1100">
              <a:solidFill>
                <a:sysClr val="windowText" lastClr="000000"/>
              </a:solidFill>
              <a:effectLst/>
              <a:latin typeface="+mn-lt"/>
              <a:ea typeface="+mn-ea"/>
              <a:cs typeface="+mn-cs"/>
            </a:rPr>
            <a:t>分子部分を構成する</a:t>
          </a:r>
          <a:r>
            <a:rPr kumimoji="1" lang="ja-JP" altLang="ja-JP" sz="1100">
              <a:solidFill>
                <a:sysClr val="windowText" lastClr="000000"/>
              </a:solidFill>
              <a:effectLst/>
              <a:latin typeface="+mn-lt"/>
              <a:ea typeface="+mn-ea"/>
              <a:cs typeface="+mn-cs"/>
            </a:rPr>
            <a:t>公債費充当一般財源等が減少し</a:t>
          </a:r>
          <a:r>
            <a:rPr kumimoji="1" lang="ja-JP" altLang="en-US" sz="1100">
              <a:solidFill>
                <a:sysClr val="windowText" lastClr="000000"/>
              </a:solidFill>
              <a:effectLst/>
              <a:latin typeface="+mn-lt"/>
              <a:ea typeface="+mn-ea"/>
              <a:cs typeface="+mn-cs"/>
            </a:rPr>
            <a:t>ているが</a:t>
          </a:r>
          <a:r>
            <a:rPr kumimoji="1" lang="ja-JP" altLang="ja-JP" sz="1100">
              <a:solidFill>
                <a:sysClr val="windowText" lastClr="000000"/>
              </a:solidFill>
              <a:effectLst/>
              <a:latin typeface="+mn-lt"/>
              <a:ea typeface="+mn-ea"/>
              <a:cs typeface="+mn-cs"/>
            </a:rPr>
            <a:t>、分母部分を構成する合併算定替の縮減</a:t>
          </a:r>
          <a:r>
            <a:rPr kumimoji="1" lang="ja-JP" altLang="ja-JP" sz="1100">
              <a:solidFill>
                <a:schemeClr val="dk1"/>
              </a:solidFill>
              <a:effectLst/>
              <a:latin typeface="+mn-lt"/>
              <a:ea typeface="+mn-ea"/>
              <a:cs typeface="+mn-cs"/>
            </a:rPr>
            <a:t>等による普通交付税の減が影響</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増減無し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数値の増減は見られないが</a:t>
          </a:r>
          <a:r>
            <a:rPr kumimoji="1" lang="ja-JP" altLang="ja-JP" sz="1100">
              <a:solidFill>
                <a:schemeClr val="dk1"/>
              </a:solidFill>
              <a:effectLst/>
              <a:latin typeface="+mn-lt"/>
              <a:ea typeface="+mn-ea"/>
              <a:cs typeface="+mn-cs"/>
            </a:rPr>
            <a:t>、引き続き類似団体を上回る数値となっており、下水道事業への準公債費分が比率を押し上げ</a:t>
          </a:r>
          <a:r>
            <a:rPr kumimoji="1" lang="ja-JP" altLang="en-US" sz="1100">
              <a:solidFill>
                <a:schemeClr val="dk1"/>
              </a:solidFill>
              <a:effectLst/>
              <a:latin typeface="+mn-lt"/>
              <a:ea typeface="+mn-ea"/>
              <a:cs typeface="+mn-cs"/>
            </a:rPr>
            <a:t>る要因となっている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98425</xdr:rowOff>
    </xdr:from>
    <xdr:to>
      <xdr:col>24</xdr:col>
      <xdr:colOff>558800</xdr:colOff>
      <xdr:row>37</xdr:row>
      <xdr:rowOff>98425</xdr:rowOff>
    </xdr:to>
    <xdr:cxnSp macro="">
      <xdr:nvCxnSpPr>
        <xdr:cNvPr id="385" name="直線コネクタ 384"/>
        <xdr:cNvCxnSpPr/>
      </xdr:nvCxnSpPr>
      <xdr:spPr>
        <a:xfrm>
          <a:off x="16179800" y="6442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98425</xdr:rowOff>
    </xdr:from>
    <xdr:to>
      <xdr:col>23</xdr:col>
      <xdr:colOff>406400</xdr:colOff>
      <xdr:row>37</xdr:row>
      <xdr:rowOff>110490</xdr:rowOff>
    </xdr:to>
    <xdr:cxnSp macro="">
      <xdr:nvCxnSpPr>
        <xdr:cNvPr id="388" name="直線コネクタ 387"/>
        <xdr:cNvCxnSpPr/>
      </xdr:nvCxnSpPr>
      <xdr:spPr>
        <a:xfrm flipV="1">
          <a:off x="15290800" y="64420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110490</xdr:rowOff>
    </xdr:from>
    <xdr:to>
      <xdr:col>22</xdr:col>
      <xdr:colOff>203200</xdr:colOff>
      <xdr:row>37</xdr:row>
      <xdr:rowOff>132609</xdr:rowOff>
    </xdr:to>
    <xdr:cxnSp macro="">
      <xdr:nvCxnSpPr>
        <xdr:cNvPr id="391" name="直線コネクタ 390"/>
        <xdr:cNvCxnSpPr/>
      </xdr:nvCxnSpPr>
      <xdr:spPr>
        <a:xfrm flipV="1">
          <a:off x="14401800" y="645414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134620</xdr:rowOff>
    </xdr:from>
    <xdr:to>
      <xdr:col>22</xdr:col>
      <xdr:colOff>254000</xdr:colOff>
      <xdr:row>37</xdr:row>
      <xdr:rowOff>64770</xdr:rowOff>
    </xdr:to>
    <xdr:sp macro="" textlink="">
      <xdr:nvSpPr>
        <xdr:cNvPr id="392" name="フローチャート : 判断 391"/>
        <xdr:cNvSpPr/>
      </xdr:nvSpPr>
      <xdr:spPr>
        <a:xfrm>
          <a:off x="1524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74947</xdr:rowOff>
    </xdr:from>
    <xdr:ext cx="762000" cy="259045"/>
    <xdr:sp macro="" textlink="">
      <xdr:nvSpPr>
        <xdr:cNvPr id="393" name="テキスト ボックス 392"/>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132609</xdr:rowOff>
    </xdr:from>
    <xdr:to>
      <xdr:col>21</xdr:col>
      <xdr:colOff>0</xdr:colOff>
      <xdr:row>37</xdr:row>
      <xdr:rowOff>158750</xdr:rowOff>
    </xdr:to>
    <xdr:cxnSp macro="">
      <xdr:nvCxnSpPr>
        <xdr:cNvPr id="394" name="直線コネクタ 393"/>
        <xdr:cNvCxnSpPr/>
      </xdr:nvCxnSpPr>
      <xdr:spPr>
        <a:xfrm flipV="1">
          <a:off x="13512800" y="647625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150707</xdr:rowOff>
    </xdr:from>
    <xdr:to>
      <xdr:col>21</xdr:col>
      <xdr:colOff>50800</xdr:colOff>
      <xdr:row>37</xdr:row>
      <xdr:rowOff>80857</xdr:rowOff>
    </xdr:to>
    <xdr:sp macro="" textlink="">
      <xdr:nvSpPr>
        <xdr:cNvPr id="395" name="フローチャート : 判断 394"/>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91034</xdr:rowOff>
    </xdr:from>
    <xdr:ext cx="762000" cy="259045"/>
    <xdr:sp macro="" textlink="">
      <xdr:nvSpPr>
        <xdr:cNvPr id="396" name="テキスト ボックス 395"/>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36</xdr:row>
      <xdr:rowOff>164783</xdr:rowOff>
    </xdr:from>
    <xdr:to>
      <xdr:col>19</xdr:col>
      <xdr:colOff>533400</xdr:colOff>
      <xdr:row>37</xdr:row>
      <xdr:rowOff>94933</xdr:rowOff>
    </xdr:to>
    <xdr:sp macro="" textlink="">
      <xdr:nvSpPr>
        <xdr:cNvPr id="397" name="フローチャート : 判断 396"/>
        <xdr:cNvSpPr/>
      </xdr:nvSpPr>
      <xdr:spPr>
        <a:xfrm>
          <a:off x="13462000" y="63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105110</xdr:rowOff>
    </xdr:from>
    <xdr:ext cx="762000" cy="259045"/>
    <xdr:sp macro="" textlink="">
      <xdr:nvSpPr>
        <xdr:cNvPr id="398" name="テキスト ボックス 397"/>
        <xdr:cNvSpPr txBox="1"/>
      </xdr:nvSpPr>
      <xdr:spPr>
        <a:xfrm>
          <a:off x="13131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47625</xdr:rowOff>
    </xdr:from>
    <xdr:to>
      <xdr:col>24</xdr:col>
      <xdr:colOff>609600</xdr:colOff>
      <xdr:row>37</xdr:row>
      <xdr:rowOff>149225</xdr:rowOff>
    </xdr:to>
    <xdr:sp macro="" textlink="">
      <xdr:nvSpPr>
        <xdr:cNvPr id="404" name="円/楕円 403"/>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19702</xdr:rowOff>
    </xdr:from>
    <xdr:ext cx="762000" cy="259045"/>
    <xdr:sp macro="" textlink="">
      <xdr:nvSpPr>
        <xdr:cNvPr id="405" name="公債費負担の状況該当値テキスト"/>
        <xdr:cNvSpPr txBox="1"/>
      </xdr:nvSpPr>
      <xdr:spPr>
        <a:xfrm>
          <a:off x="171069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47625</xdr:rowOff>
    </xdr:from>
    <xdr:to>
      <xdr:col>23</xdr:col>
      <xdr:colOff>457200</xdr:colOff>
      <xdr:row>37</xdr:row>
      <xdr:rowOff>149225</xdr:rowOff>
    </xdr:to>
    <xdr:sp macro="" textlink="">
      <xdr:nvSpPr>
        <xdr:cNvPr id="406" name="円/楕円 405"/>
        <xdr:cNvSpPr/>
      </xdr:nvSpPr>
      <xdr:spPr>
        <a:xfrm>
          <a:off x="16129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134002</xdr:rowOff>
    </xdr:from>
    <xdr:ext cx="736600" cy="259045"/>
    <xdr:sp macro="" textlink="">
      <xdr:nvSpPr>
        <xdr:cNvPr id="407" name="テキスト ボックス 406"/>
        <xdr:cNvSpPr txBox="1"/>
      </xdr:nvSpPr>
      <xdr:spPr>
        <a:xfrm>
          <a:off x="15798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59690</xdr:rowOff>
    </xdr:from>
    <xdr:to>
      <xdr:col>22</xdr:col>
      <xdr:colOff>254000</xdr:colOff>
      <xdr:row>37</xdr:row>
      <xdr:rowOff>161290</xdr:rowOff>
    </xdr:to>
    <xdr:sp macro="" textlink="">
      <xdr:nvSpPr>
        <xdr:cNvPr id="408" name="円/楕円 407"/>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146067</xdr:rowOff>
    </xdr:from>
    <xdr:ext cx="762000" cy="259045"/>
    <xdr:sp macro="" textlink="">
      <xdr:nvSpPr>
        <xdr:cNvPr id="409" name="テキスト ボックス 408"/>
        <xdr:cNvSpPr txBox="1"/>
      </xdr:nvSpPr>
      <xdr:spPr>
        <a:xfrm>
          <a:off x="14909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81809</xdr:rowOff>
    </xdr:from>
    <xdr:to>
      <xdr:col>21</xdr:col>
      <xdr:colOff>50800</xdr:colOff>
      <xdr:row>38</xdr:row>
      <xdr:rowOff>11959</xdr:rowOff>
    </xdr:to>
    <xdr:sp macro="" textlink="">
      <xdr:nvSpPr>
        <xdr:cNvPr id="410" name="円/楕円 409"/>
        <xdr:cNvSpPr/>
      </xdr:nvSpPr>
      <xdr:spPr>
        <a:xfrm>
          <a:off x="14351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168186</xdr:rowOff>
    </xdr:from>
    <xdr:ext cx="762000" cy="259045"/>
    <xdr:sp macro="" textlink="">
      <xdr:nvSpPr>
        <xdr:cNvPr id="411" name="テキスト ボックス 410"/>
        <xdr:cNvSpPr txBox="1"/>
      </xdr:nvSpPr>
      <xdr:spPr>
        <a:xfrm>
          <a:off x="14020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107950</xdr:rowOff>
    </xdr:from>
    <xdr:to>
      <xdr:col>19</xdr:col>
      <xdr:colOff>533400</xdr:colOff>
      <xdr:row>38</xdr:row>
      <xdr:rowOff>38100</xdr:rowOff>
    </xdr:to>
    <xdr:sp macro="" textlink="">
      <xdr:nvSpPr>
        <xdr:cNvPr id="412" name="円/楕円 411"/>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22877</xdr:rowOff>
    </xdr:from>
    <xdr:ext cx="762000" cy="259045"/>
    <xdr:sp macro="" textlink="">
      <xdr:nvSpPr>
        <xdr:cNvPr id="413" name="テキスト ボックス 412"/>
        <xdr:cNvSpPr txBox="1"/>
      </xdr:nvSpPr>
      <xdr:spPr>
        <a:xfrm>
          <a:off x="13131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一部事務組合への準公債費を含む地方債残高の減少や、職員数の減による退職手当負担見込額の減少により改善傾向にあったが、平成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分子部分を構成する財政調整基金の取崩しによる充当可能基金の減と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分母部分を構成する合併算定替の縮減等による普通交付税の減が影響し、</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121.6%</a:t>
          </a:r>
          <a:r>
            <a:rPr kumimoji="1" lang="ja-JP" altLang="ja-JP" sz="1100">
              <a:solidFill>
                <a:schemeClr val="dk1"/>
              </a:solidFill>
              <a:effectLst/>
              <a:latin typeface="+mn-lt"/>
              <a:ea typeface="+mn-ea"/>
              <a:cs typeface="+mn-cs"/>
            </a:rPr>
            <a:t>となった。</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163601</xdr:rowOff>
    </xdr:from>
    <xdr:to>
      <xdr:col>24</xdr:col>
      <xdr:colOff>558800</xdr:colOff>
      <xdr:row>16</xdr:row>
      <xdr:rowOff>1321</xdr:rowOff>
    </xdr:to>
    <xdr:cxnSp macro="">
      <xdr:nvCxnSpPr>
        <xdr:cNvPr id="445" name="直線コネクタ 444"/>
        <xdr:cNvCxnSpPr/>
      </xdr:nvCxnSpPr>
      <xdr:spPr>
        <a:xfrm>
          <a:off x="16179800" y="2735351"/>
          <a:ext cx="8382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163601</xdr:rowOff>
    </xdr:from>
    <xdr:to>
      <xdr:col>23</xdr:col>
      <xdr:colOff>406400</xdr:colOff>
      <xdr:row>16</xdr:row>
      <xdr:rowOff>10732</xdr:rowOff>
    </xdr:to>
    <xdr:cxnSp macro="">
      <xdr:nvCxnSpPr>
        <xdr:cNvPr id="448" name="直線コネクタ 447"/>
        <xdr:cNvCxnSpPr/>
      </xdr:nvCxnSpPr>
      <xdr:spPr>
        <a:xfrm flipV="1">
          <a:off x="15290800" y="2735351"/>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167462</xdr:rowOff>
    </xdr:from>
    <xdr:to>
      <xdr:col>22</xdr:col>
      <xdr:colOff>203200</xdr:colOff>
      <xdr:row>16</xdr:row>
      <xdr:rowOff>10732</xdr:rowOff>
    </xdr:to>
    <xdr:cxnSp macro="">
      <xdr:nvCxnSpPr>
        <xdr:cNvPr id="451" name="直線コネクタ 450"/>
        <xdr:cNvCxnSpPr/>
      </xdr:nvCxnSpPr>
      <xdr:spPr>
        <a:xfrm>
          <a:off x="14401800" y="2739212"/>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110757</xdr:rowOff>
    </xdr:from>
    <xdr:to>
      <xdr:col>22</xdr:col>
      <xdr:colOff>254000</xdr:colOff>
      <xdr:row>15</xdr:row>
      <xdr:rowOff>40907</xdr:rowOff>
    </xdr:to>
    <xdr:sp macro="" textlink="">
      <xdr:nvSpPr>
        <xdr:cNvPr id="452" name="フローチャート : 判断 451"/>
        <xdr:cNvSpPr/>
      </xdr:nvSpPr>
      <xdr:spPr>
        <a:xfrm>
          <a:off x="15240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51084</xdr:rowOff>
    </xdr:from>
    <xdr:ext cx="762000" cy="259045"/>
    <xdr:sp macro="" textlink="">
      <xdr:nvSpPr>
        <xdr:cNvPr id="453" name="テキスト ボックス 452"/>
        <xdr:cNvSpPr txBox="1"/>
      </xdr:nvSpPr>
      <xdr:spPr>
        <a:xfrm>
          <a:off x="14909800" y="22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167462</xdr:rowOff>
    </xdr:from>
    <xdr:to>
      <xdr:col>21</xdr:col>
      <xdr:colOff>0</xdr:colOff>
      <xdr:row>16</xdr:row>
      <xdr:rowOff>22796</xdr:rowOff>
    </xdr:to>
    <xdr:cxnSp macro="">
      <xdr:nvCxnSpPr>
        <xdr:cNvPr id="454" name="直線コネクタ 453"/>
        <xdr:cNvCxnSpPr/>
      </xdr:nvCxnSpPr>
      <xdr:spPr>
        <a:xfrm flipV="1">
          <a:off x="13512800" y="2739212"/>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121374</xdr:rowOff>
    </xdr:from>
    <xdr:to>
      <xdr:col>21</xdr:col>
      <xdr:colOff>50800</xdr:colOff>
      <xdr:row>15</xdr:row>
      <xdr:rowOff>51524</xdr:rowOff>
    </xdr:to>
    <xdr:sp macro="" textlink="">
      <xdr:nvSpPr>
        <xdr:cNvPr id="455" name="フローチャート : 判断 454"/>
        <xdr:cNvSpPr/>
      </xdr:nvSpPr>
      <xdr:spPr>
        <a:xfrm>
          <a:off x="14351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61701</xdr:rowOff>
    </xdr:from>
    <xdr:ext cx="762000" cy="259045"/>
    <xdr:sp macro="" textlink="">
      <xdr:nvSpPr>
        <xdr:cNvPr id="456" name="テキスト ボックス 455"/>
        <xdr:cNvSpPr txBox="1"/>
      </xdr:nvSpPr>
      <xdr:spPr>
        <a:xfrm>
          <a:off x="14020800" y="229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140437</xdr:rowOff>
    </xdr:from>
    <xdr:to>
      <xdr:col>19</xdr:col>
      <xdr:colOff>533400</xdr:colOff>
      <xdr:row>15</xdr:row>
      <xdr:rowOff>70587</xdr:rowOff>
    </xdr:to>
    <xdr:sp macro="" textlink="">
      <xdr:nvSpPr>
        <xdr:cNvPr id="457" name="フローチャート : 判断 456"/>
        <xdr:cNvSpPr/>
      </xdr:nvSpPr>
      <xdr:spPr>
        <a:xfrm>
          <a:off x="13462000" y="254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80764</xdr:rowOff>
    </xdr:from>
    <xdr:ext cx="762000" cy="259045"/>
    <xdr:sp macro="" textlink="">
      <xdr:nvSpPr>
        <xdr:cNvPr id="458" name="テキスト ボックス 457"/>
        <xdr:cNvSpPr txBox="1"/>
      </xdr:nvSpPr>
      <xdr:spPr>
        <a:xfrm>
          <a:off x="13131800" y="230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121971</xdr:rowOff>
    </xdr:from>
    <xdr:to>
      <xdr:col>24</xdr:col>
      <xdr:colOff>609600</xdr:colOff>
      <xdr:row>16</xdr:row>
      <xdr:rowOff>52121</xdr:rowOff>
    </xdr:to>
    <xdr:sp macro="" textlink="">
      <xdr:nvSpPr>
        <xdr:cNvPr id="464" name="円/楕円 463"/>
        <xdr:cNvSpPr/>
      </xdr:nvSpPr>
      <xdr:spPr>
        <a:xfrm>
          <a:off x="16967200" y="26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94048</xdr:rowOff>
    </xdr:from>
    <xdr:ext cx="762000" cy="259045"/>
    <xdr:sp macro="" textlink="">
      <xdr:nvSpPr>
        <xdr:cNvPr id="465" name="将来負担の状況該当値テキスト"/>
        <xdr:cNvSpPr txBox="1"/>
      </xdr:nvSpPr>
      <xdr:spPr>
        <a:xfrm>
          <a:off x="17106900" y="266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112801</xdr:rowOff>
    </xdr:from>
    <xdr:to>
      <xdr:col>23</xdr:col>
      <xdr:colOff>457200</xdr:colOff>
      <xdr:row>16</xdr:row>
      <xdr:rowOff>42951</xdr:rowOff>
    </xdr:to>
    <xdr:sp macro="" textlink="">
      <xdr:nvSpPr>
        <xdr:cNvPr id="466" name="円/楕円 465"/>
        <xdr:cNvSpPr/>
      </xdr:nvSpPr>
      <xdr:spPr>
        <a:xfrm>
          <a:off x="16129000" y="2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27728</xdr:rowOff>
    </xdr:from>
    <xdr:ext cx="736600" cy="259045"/>
    <xdr:sp macro="" textlink="">
      <xdr:nvSpPr>
        <xdr:cNvPr id="467" name="テキスト ボックス 466"/>
        <xdr:cNvSpPr txBox="1"/>
      </xdr:nvSpPr>
      <xdr:spPr>
        <a:xfrm>
          <a:off x="15798800" y="277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131382</xdr:rowOff>
    </xdr:from>
    <xdr:to>
      <xdr:col>22</xdr:col>
      <xdr:colOff>254000</xdr:colOff>
      <xdr:row>16</xdr:row>
      <xdr:rowOff>61532</xdr:rowOff>
    </xdr:to>
    <xdr:sp macro="" textlink="">
      <xdr:nvSpPr>
        <xdr:cNvPr id="468" name="円/楕円 467"/>
        <xdr:cNvSpPr/>
      </xdr:nvSpPr>
      <xdr:spPr>
        <a:xfrm>
          <a:off x="15240000" y="27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46309</xdr:rowOff>
    </xdr:from>
    <xdr:ext cx="762000" cy="259045"/>
    <xdr:sp macro="" textlink="">
      <xdr:nvSpPr>
        <xdr:cNvPr id="469" name="テキスト ボックス 468"/>
        <xdr:cNvSpPr txBox="1"/>
      </xdr:nvSpPr>
      <xdr:spPr>
        <a:xfrm>
          <a:off x="14909800" y="278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116662</xdr:rowOff>
    </xdr:from>
    <xdr:to>
      <xdr:col>21</xdr:col>
      <xdr:colOff>50800</xdr:colOff>
      <xdr:row>16</xdr:row>
      <xdr:rowOff>46812</xdr:rowOff>
    </xdr:to>
    <xdr:sp macro="" textlink="">
      <xdr:nvSpPr>
        <xdr:cNvPr id="470" name="円/楕円 469"/>
        <xdr:cNvSpPr/>
      </xdr:nvSpPr>
      <xdr:spPr>
        <a:xfrm>
          <a:off x="14351000" y="26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31589</xdr:rowOff>
    </xdr:from>
    <xdr:ext cx="762000" cy="259045"/>
    <xdr:sp macro="" textlink="">
      <xdr:nvSpPr>
        <xdr:cNvPr id="471" name="テキスト ボックス 470"/>
        <xdr:cNvSpPr txBox="1"/>
      </xdr:nvSpPr>
      <xdr:spPr>
        <a:xfrm>
          <a:off x="14020800" y="277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143446</xdr:rowOff>
    </xdr:from>
    <xdr:to>
      <xdr:col>19</xdr:col>
      <xdr:colOff>533400</xdr:colOff>
      <xdr:row>16</xdr:row>
      <xdr:rowOff>73596</xdr:rowOff>
    </xdr:to>
    <xdr:sp macro="" textlink="">
      <xdr:nvSpPr>
        <xdr:cNvPr id="472" name="円/楕円 471"/>
        <xdr:cNvSpPr/>
      </xdr:nvSpPr>
      <xdr:spPr>
        <a:xfrm>
          <a:off x="13462000" y="27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58373</xdr:rowOff>
    </xdr:from>
    <xdr:ext cx="762000" cy="259045"/>
    <xdr:sp macro="" textlink="">
      <xdr:nvSpPr>
        <xdr:cNvPr id="473" name="テキスト ボックス 472"/>
        <xdr:cNvSpPr txBox="1"/>
      </xdr:nvSpPr>
      <xdr:spPr>
        <a:xfrm>
          <a:off x="13131800" y="280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48,340
48,078
272.06
29,617,586
28,491,658
732,410
13,911,940
31,286,373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人口あたりの職員数が類似団体より少なく、給与水準（ラスパイレス指数）が類似団体平均を下回っているため、人件費に係る経常収支比率は、類似団体平均より低くなっている。</a:t>
          </a:r>
          <a:endParaRPr lang="ja-JP" altLang="ja-JP" sz="1400">
            <a:effectLst/>
          </a:endParaRPr>
        </a:p>
        <a:p>
          <a:r>
            <a:rPr kumimoji="1" lang="ja-JP" altLang="ja-JP" sz="1100">
              <a:solidFill>
                <a:schemeClr val="dk1"/>
              </a:solidFill>
              <a:effectLst/>
              <a:latin typeface="+mn-lt"/>
              <a:ea typeface="+mn-ea"/>
              <a:cs typeface="+mn-cs"/>
            </a:rPr>
            <a:t>　今後も行財政改革への取り組みを通じて人件費の削減に努める。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142240</xdr:rowOff>
    </xdr:from>
    <xdr:to>
      <xdr:col>7</xdr:col>
      <xdr:colOff>15875</xdr:colOff>
      <xdr:row>35</xdr:row>
      <xdr:rowOff>77470</xdr:rowOff>
    </xdr:to>
    <xdr:cxnSp macro="">
      <xdr:nvCxnSpPr>
        <xdr:cNvPr id="66" name="直線コネクタ 65"/>
        <xdr:cNvCxnSpPr/>
      </xdr:nvCxnSpPr>
      <xdr:spPr>
        <a:xfrm>
          <a:off x="3987800" y="59715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142240</xdr:rowOff>
    </xdr:from>
    <xdr:to>
      <xdr:col>5</xdr:col>
      <xdr:colOff>549275</xdr:colOff>
      <xdr:row>35</xdr:row>
      <xdr:rowOff>92710</xdr:rowOff>
    </xdr:to>
    <xdr:cxnSp macro="">
      <xdr:nvCxnSpPr>
        <xdr:cNvPr id="69" name="直線コネクタ 68"/>
        <xdr:cNvCxnSpPr/>
      </xdr:nvCxnSpPr>
      <xdr:spPr>
        <a:xfrm flipV="1">
          <a:off x="3098800" y="5971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92710</xdr:rowOff>
    </xdr:to>
    <xdr:cxnSp macro="">
      <xdr:nvCxnSpPr>
        <xdr:cNvPr id="72" name="直線コネクタ 71"/>
        <xdr:cNvCxnSpPr/>
      </xdr:nvCxnSpPr>
      <xdr:spPr>
        <a:xfrm>
          <a:off x="2209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39370</xdr:rowOff>
    </xdr:from>
    <xdr:to>
      <xdr:col>3</xdr:col>
      <xdr:colOff>142875</xdr:colOff>
      <xdr:row>35</xdr:row>
      <xdr:rowOff>62230</xdr:rowOff>
    </xdr:to>
    <xdr:cxnSp macro="">
      <xdr:nvCxnSpPr>
        <xdr:cNvPr id="75" name="直線コネクタ 74"/>
        <xdr:cNvCxnSpPr/>
      </xdr:nvCxnSpPr>
      <xdr:spPr>
        <a:xfrm>
          <a:off x="1320800" y="604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26670</xdr:rowOff>
    </xdr:from>
    <xdr:to>
      <xdr:col>7</xdr:col>
      <xdr:colOff>66675</xdr:colOff>
      <xdr:row>35</xdr:row>
      <xdr:rowOff>128270</xdr:rowOff>
    </xdr:to>
    <xdr:sp macro="" textlink="">
      <xdr:nvSpPr>
        <xdr:cNvPr id="85" name="円/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91440</xdr:rowOff>
    </xdr:from>
    <xdr:to>
      <xdr:col>5</xdr:col>
      <xdr:colOff>600075</xdr:colOff>
      <xdr:row>35</xdr:row>
      <xdr:rowOff>21590</xdr:rowOff>
    </xdr:to>
    <xdr:sp macro="" textlink="">
      <xdr:nvSpPr>
        <xdr:cNvPr id="87" name="円/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9" name="円/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1" name="円/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160020</xdr:rowOff>
    </xdr:from>
    <xdr:to>
      <xdr:col>1</xdr:col>
      <xdr:colOff>676275</xdr:colOff>
      <xdr:row>35</xdr:row>
      <xdr:rowOff>90170</xdr:rowOff>
    </xdr:to>
    <xdr:sp macro="" textlink="">
      <xdr:nvSpPr>
        <xdr:cNvPr id="93" name="円/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物件費に係る経常収支比率は、近年上昇傾向が続いている。今後、事務事業の見直しに努める必要がある。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58964</xdr:rowOff>
    </xdr:from>
    <xdr:to>
      <xdr:col>24</xdr:col>
      <xdr:colOff>31750</xdr:colOff>
      <xdr:row>17</xdr:row>
      <xdr:rowOff>113393</xdr:rowOff>
    </xdr:to>
    <xdr:cxnSp macro="">
      <xdr:nvCxnSpPr>
        <xdr:cNvPr id="129" name="直線コネクタ 128"/>
        <xdr:cNvCxnSpPr/>
      </xdr:nvCxnSpPr>
      <xdr:spPr>
        <a:xfrm>
          <a:off x="15671800" y="29736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58964</xdr:rowOff>
    </xdr:from>
    <xdr:to>
      <xdr:col>22</xdr:col>
      <xdr:colOff>565150</xdr:colOff>
      <xdr:row>17</xdr:row>
      <xdr:rowOff>58964</xdr:rowOff>
    </xdr:to>
    <xdr:cxnSp macro="">
      <xdr:nvCxnSpPr>
        <xdr:cNvPr id="132" name="直線コネクタ 131"/>
        <xdr:cNvCxnSpPr/>
      </xdr:nvCxnSpPr>
      <xdr:spPr>
        <a:xfrm>
          <a:off x="14782800" y="2973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17</xdr:row>
      <xdr:rowOff>58964</xdr:rowOff>
    </xdr:to>
    <xdr:cxnSp macro="">
      <xdr:nvCxnSpPr>
        <xdr:cNvPr id="135" name="直線コネクタ 134"/>
        <xdr:cNvCxnSpPr/>
      </xdr:nvCxnSpPr>
      <xdr:spPr>
        <a:xfrm>
          <a:off x="13893800" y="2930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138793</xdr:rowOff>
    </xdr:from>
    <xdr:to>
      <xdr:col>21</xdr:col>
      <xdr:colOff>412750</xdr:colOff>
      <xdr:row>18</xdr:row>
      <xdr:rowOff>68943</xdr:rowOff>
    </xdr:to>
    <xdr:sp macro="" textlink="">
      <xdr:nvSpPr>
        <xdr:cNvPr id="136" name="フローチャート : 判断 135"/>
        <xdr:cNvSpPr/>
      </xdr:nvSpPr>
      <xdr:spPr>
        <a:xfrm>
          <a:off x="14732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53720</xdr:rowOff>
    </xdr:from>
    <xdr:ext cx="762000" cy="259045"/>
    <xdr:sp macro="" textlink="">
      <xdr:nvSpPr>
        <xdr:cNvPr id="137" name="テキスト ボックス 136"/>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15421</xdr:rowOff>
    </xdr:from>
    <xdr:to>
      <xdr:col>20</xdr:col>
      <xdr:colOff>158750</xdr:colOff>
      <xdr:row>17</xdr:row>
      <xdr:rowOff>26307</xdr:rowOff>
    </xdr:to>
    <xdr:cxnSp macro="">
      <xdr:nvCxnSpPr>
        <xdr:cNvPr id="138" name="直線コネクタ 137"/>
        <xdr:cNvCxnSpPr/>
      </xdr:nvCxnSpPr>
      <xdr:spPr>
        <a:xfrm flipV="1">
          <a:off x="13004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62593</xdr:rowOff>
    </xdr:from>
    <xdr:to>
      <xdr:col>20</xdr:col>
      <xdr:colOff>209550</xdr:colOff>
      <xdr:row>17</xdr:row>
      <xdr:rowOff>164193</xdr:rowOff>
    </xdr:to>
    <xdr:sp macro="" textlink="">
      <xdr:nvSpPr>
        <xdr:cNvPr id="139" name="フローチャート :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41" name="フローチャート : 判断 140"/>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42" name="テキスト ボックス 141"/>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48" name="円/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8164</xdr:rowOff>
    </xdr:from>
    <xdr:to>
      <xdr:col>22</xdr:col>
      <xdr:colOff>615950</xdr:colOff>
      <xdr:row>17</xdr:row>
      <xdr:rowOff>109764</xdr:rowOff>
    </xdr:to>
    <xdr:sp macro="" textlink="">
      <xdr:nvSpPr>
        <xdr:cNvPr id="150" name="円/楕円 149"/>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94541</xdr:rowOff>
    </xdr:from>
    <xdr:ext cx="736600" cy="259045"/>
    <xdr:sp macro="" textlink="">
      <xdr:nvSpPr>
        <xdr:cNvPr id="151" name="テキスト ボックス 150"/>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8164</xdr:rowOff>
    </xdr:from>
    <xdr:to>
      <xdr:col>21</xdr:col>
      <xdr:colOff>412750</xdr:colOff>
      <xdr:row>17</xdr:row>
      <xdr:rowOff>109764</xdr:rowOff>
    </xdr:to>
    <xdr:sp macro="" textlink="">
      <xdr:nvSpPr>
        <xdr:cNvPr id="152" name="円/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119941</xdr:rowOff>
    </xdr:from>
    <xdr:ext cx="762000" cy="259045"/>
    <xdr:sp macro="" textlink="">
      <xdr:nvSpPr>
        <xdr:cNvPr id="153" name="テキスト ボックス 152"/>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136071</xdr:rowOff>
    </xdr:from>
    <xdr:to>
      <xdr:col>20</xdr:col>
      <xdr:colOff>209550</xdr:colOff>
      <xdr:row>17</xdr:row>
      <xdr:rowOff>66221</xdr:rowOff>
    </xdr:to>
    <xdr:sp macro="" textlink="">
      <xdr:nvSpPr>
        <xdr:cNvPr id="154" name="円/楕円 153"/>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76398</xdr:rowOff>
    </xdr:from>
    <xdr:ext cx="762000" cy="259045"/>
    <xdr:sp macro="" textlink="">
      <xdr:nvSpPr>
        <xdr:cNvPr id="155" name="テキスト ボックス 154"/>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146957</xdr:rowOff>
    </xdr:from>
    <xdr:to>
      <xdr:col>19</xdr:col>
      <xdr:colOff>6350</xdr:colOff>
      <xdr:row>17</xdr:row>
      <xdr:rowOff>77107</xdr:rowOff>
    </xdr:to>
    <xdr:sp macro="" textlink="">
      <xdr:nvSpPr>
        <xdr:cNvPr id="156" name="円/楕円 155"/>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87284</xdr:rowOff>
    </xdr:from>
    <xdr:ext cx="762000" cy="259045"/>
    <xdr:sp macro="" textlink="">
      <xdr:nvSpPr>
        <xdr:cNvPr id="157" name="テキスト ボックス 156"/>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扶助費に係る経常収支比率は児童手当や生活扶助費の減等により前年度比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となったが、</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上回る傾向は継続している</a:t>
          </a:r>
          <a:r>
            <a:rPr kumimoji="1" lang="ja-JP" altLang="ja-JP" sz="1100">
              <a:solidFill>
                <a:schemeClr val="dk1"/>
              </a:solidFill>
              <a:effectLst/>
              <a:latin typeface="+mn-lt"/>
              <a:ea typeface="+mn-ea"/>
              <a:cs typeface="+mn-cs"/>
            </a:rPr>
            <a:t>。</a:t>
          </a:r>
          <a:endParaRPr lang="ja-JP" altLang="ja-JP" sz="1400">
            <a:effectLst/>
          </a:endParaRPr>
        </a:p>
        <a:p>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156935</xdr:rowOff>
    </xdr:from>
    <xdr:to>
      <xdr:col>7</xdr:col>
      <xdr:colOff>15875</xdr:colOff>
      <xdr:row>57</xdr:row>
      <xdr:rowOff>167822</xdr:rowOff>
    </xdr:to>
    <xdr:cxnSp macro="">
      <xdr:nvCxnSpPr>
        <xdr:cNvPr id="192" name="直線コネクタ 191"/>
        <xdr:cNvCxnSpPr/>
      </xdr:nvCxnSpPr>
      <xdr:spPr>
        <a:xfrm flipV="1">
          <a:off x="3987800" y="99295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167822</xdr:rowOff>
    </xdr:from>
    <xdr:to>
      <xdr:col>5</xdr:col>
      <xdr:colOff>549275</xdr:colOff>
      <xdr:row>58</xdr:row>
      <xdr:rowOff>39915</xdr:rowOff>
    </xdr:to>
    <xdr:cxnSp macro="">
      <xdr:nvCxnSpPr>
        <xdr:cNvPr id="195" name="直線コネクタ 194"/>
        <xdr:cNvCxnSpPr/>
      </xdr:nvCxnSpPr>
      <xdr:spPr>
        <a:xfrm flipV="1">
          <a:off x="3098800" y="9940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58</xdr:row>
      <xdr:rowOff>39915</xdr:rowOff>
    </xdr:to>
    <xdr:cxnSp macro="">
      <xdr:nvCxnSpPr>
        <xdr:cNvPr id="198" name="直線コネクタ 197"/>
        <xdr:cNvCxnSpPr/>
      </xdr:nvCxnSpPr>
      <xdr:spPr>
        <a:xfrm>
          <a:off x="2209800" y="98425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146957</xdr:rowOff>
    </xdr:from>
    <xdr:to>
      <xdr:col>4</xdr:col>
      <xdr:colOff>396875</xdr:colOff>
      <xdr:row>57</xdr:row>
      <xdr:rowOff>77107</xdr:rowOff>
    </xdr:to>
    <xdr:sp macro="" textlink="">
      <xdr:nvSpPr>
        <xdr:cNvPr id="199" name="フローチャート : 判断 198"/>
        <xdr:cNvSpPr/>
      </xdr:nvSpPr>
      <xdr:spPr>
        <a:xfrm>
          <a:off x="3048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87284</xdr:rowOff>
    </xdr:from>
    <xdr:ext cx="762000" cy="259045"/>
    <xdr:sp macro="" textlink="">
      <xdr:nvSpPr>
        <xdr:cNvPr id="200" name="テキスト ボックス 199"/>
        <xdr:cNvSpPr txBox="1"/>
      </xdr:nvSpPr>
      <xdr:spPr>
        <a:xfrm>
          <a:off x="2717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91622</xdr:rowOff>
    </xdr:to>
    <xdr:cxnSp macro="">
      <xdr:nvCxnSpPr>
        <xdr:cNvPr id="201" name="直線コネクタ 200"/>
        <xdr:cNvCxnSpPr/>
      </xdr:nvCxnSpPr>
      <xdr:spPr>
        <a:xfrm flipV="1">
          <a:off x="1320800" y="984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103415</xdr:rowOff>
    </xdr:from>
    <xdr:to>
      <xdr:col>3</xdr:col>
      <xdr:colOff>193675</xdr:colOff>
      <xdr:row>57</xdr:row>
      <xdr:rowOff>33565</xdr:rowOff>
    </xdr:to>
    <xdr:sp macro="" textlink="">
      <xdr:nvSpPr>
        <xdr:cNvPr id="202" name="フローチャート : 判断 201"/>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43742</xdr:rowOff>
    </xdr:from>
    <xdr:ext cx="762000" cy="259045"/>
    <xdr:sp macro="" textlink="">
      <xdr:nvSpPr>
        <xdr:cNvPr id="203" name="テキスト ボックス 202"/>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81643</xdr:rowOff>
    </xdr:from>
    <xdr:to>
      <xdr:col>1</xdr:col>
      <xdr:colOff>676275</xdr:colOff>
      <xdr:row>57</xdr:row>
      <xdr:rowOff>11793</xdr:rowOff>
    </xdr:to>
    <xdr:sp macro="" textlink="">
      <xdr:nvSpPr>
        <xdr:cNvPr id="204" name="フローチャート :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21970</xdr:rowOff>
    </xdr:from>
    <xdr:ext cx="762000" cy="259045"/>
    <xdr:sp macro="" textlink="">
      <xdr:nvSpPr>
        <xdr:cNvPr id="205" name="テキスト ボックス 204"/>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211" name="円/楕円 210"/>
        <xdr:cNvSpPr/>
      </xdr:nvSpPr>
      <xdr:spPr>
        <a:xfrm>
          <a:off x="4775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78212</xdr:rowOff>
    </xdr:from>
    <xdr:ext cx="762000" cy="259045"/>
    <xdr:sp macro="" textlink="">
      <xdr:nvSpPr>
        <xdr:cNvPr id="212" name="扶助費該当値テキスト"/>
        <xdr:cNvSpPr txBox="1"/>
      </xdr:nvSpPr>
      <xdr:spPr>
        <a:xfrm>
          <a:off x="4914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117022</xdr:rowOff>
    </xdr:from>
    <xdr:to>
      <xdr:col>5</xdr:col>
      <xdr:colOff>600075</xdr:colOff>
      <xdr:row>58</xdr:row>
      <xdr:rowOff>47172</xdr:rowOff>
    </xdr:to>
    <xdr:sp macro="" textlink="">
      <xdr:nvSpPr>
        <xdr:cNvPr id="213" name="円/楕円 212"/>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31949</xdr:rowOff>
    </xdr:from>
    <xdr:ext cx="736600" cy="259045"/>
    <xdr:sp macro="" textlink="">
      <xdr:nvSpPr>
        <xdr:cNvPr id="214" name="テキスト ボックス 213"/>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160565</xdr:rowOff>
    </xdr:from>
    <xdr:to>
      <xdr:col>4</xdr:col>
      <xdr:colOff>396875</xdr:colOff>
      <xdr:row>58</xdr:row>
      <xdr:rowOff>90715</xdr:rowOff>
    </xdr:to>
    <xdr:sp macro="" textlink="">
      <xdr:nvSpPr>
        <xdr:cNvPr id="215" name="円/楕円 214"/>
        <xdr:cNvSpPr/>
      </xdr:nvSpPr>
      <xdr:spPr>
        <a:xfrm>
          <a:off x="3048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75492</xdr:rowOff>
    </xdr:from>
    <xdr:ext cx="762000" cy="259045"/>
    <xdr:sp macro="" textlink="">
      <xdr:nvSpPr>
        <xdr:cNvPr id="216" name="テキスト ボックス 215"/>
        <xdr:cNvSpPr txBox="1"/>
      </xdr:nvSpPr>
      <xdr:spPr>
        <a:xfrm>
          <a:off x="2717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7" name="円/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8" name="テキスト ボックス 21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19" name="円/楕円 218"/>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127199</xdr:rowOff>
    </xdr:from>
    <xdr:ext cx="762000" cy="259045"/>
    <xdr:sp macro="" textlink="">
      <xdr:nvSpPr>
        <xdr:cNvPr id="220" name="テキスト ボックス 219"/>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その他に係る経常収支比率が類似団体平均を大幅に上回っている要因は、下水道事業特別会計への繰出金が多額になっているためである。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下水道事業特別会計と集落排水事業特別会計への</a:t>
          </a:r>
          <a:r>
            <a:rPr kumimoji="1" lang="ja-JP" altLang="ja-JP" sz="1100">
              <a:solidFill>
                <a:schemeClr val="dk1"/>
              </a:solidFill>
              <a:effectLst/>
              <a:latin typeface="+mn-lt"/>
              <a:ea typeface="+mn-ea"/>
              <a:cs typeface="+mn-cs"/>
            </a:rPr>
            <a:t>繰出金が増加</a:t>
          </a:r>
          <a:r>
            <a:rPr kumimoji="1" lang="ja-JP" altLang="en-US" sz="1100">
              <a:solidFill>
                <a:schemeClr val="dk1"/>
              </a:solidFill>
              <a:effectLst/>
              <a:latin typeface="+mn-lt"/>
              <a:ea typeface="+mn-ea"/>
              <a:cs typeface="+mn-cs"/>
            </a:rPr>
            <a:t>した結果、</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161290</xdr:rowOff>
    </xdr:to>
    <xdr:cxnSp macro="">
      <xdr:nvCxnSpPr>
        <xdr:cNvPr id="253" name="直線コネクタ 252"/>
        <xdr:cNvCxnSpPr/>
      </xdr:nvCxnSpPr>
      <xdr:spPr>
        <a:xfrm>
          <a:off x="15671800" y="9842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107950</xdr:rowOff>
    </xdr:to>
    <xdr:cxnSp macro="">
      <xdr:nvCxnSpPr>
        <xdr:cNvPr id="256" name="直線コネクタ 255"/>
        <xdr:cNvCxnSpPr/>
      </xdr:nvCxnSpPr>
      <xdr:spPr>
        <a:xfrm flipV="1">
          <a:off x="14782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107950</xdr:rowOff>
    </xdr:to>
    <xdr:cxnSp macro="">
      <xdr:nvCxnSpPr>
        <xdr:cNvPr id="259" name="直線コネクタ 258"/>
        <xdr:cNvCxnSpPr/>
      </xdr:nvCxnSpPr>
      <xdr:spPr>
        <a:xfrm>
          <a:off x="13893800" y="9796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91440</xdr:rowOff>
    </xdr:from>
    <xdr:to>
      <xdr:col>21</xdr:col>
      <xdr:colOff>412750</xdr:colOff>
      <xdr:row>55</xdr:row>
      <xdr:rowOff>21590</xdr:rowOff>
    </xdr:to>
    <xdr:sp macro="" textlink="">
      <xdr:nvSpPr>
        <xdr:cNvPr id="260" name="フローチャート : 判断 259"/>
        <xdr:cNvSpPr/>
      </xdr:nvSpPr>
      <xdr:spPr>
        <a:xfrm>
          <a:off x="14732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61" name="テキスト ボックス 260"/>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62230</xdr:rowOff>
    </xdr:to>
    <xdr:cxnSp macro="">
      <xdr:nvCxnSpPr>
        <xdr:cNvPr id="262" name="直線コネクタ 261"/>
        <xdr:cNvCxnSpPr/>
      </xdr:nvCxnSpPr>
      <xdr:spPr>
        <a:xfrm flipV="1">
          <a:off x="13004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76200</xdr:rowOff>
    </xdr:from>
    <xdr:to>
      <xdr:col>20</xdr:col>
      <xdr:colOff>209550</xdr:colOff>
      <xdr:row>55</xdr:row>
      <xdr:rowOff>6350</xdr:rowOff>
    </xdr:to>
    <xdr:sp macro="" textlink="">
      <xdr:nvSpPr>
        <xdr:cNvPr id="263" name="フローチャート : 判断 262"/>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64" name="テキスト ボックス 263"/>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5" name="フローチャート :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66" name="テキスト ボックス 265"/>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72" name="円/楕円 271"/>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73"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4" name="円/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5" name="テキスト ボックス 274"/>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6" name="円/楕円 275"/>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7" name="テキスト ボックス 276"/>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8" name="円/楕円 277"/>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9" name="テキスト ボックス 27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11430</xdr:rowOff>
    </xdr:from>
    <xdr:to>
      <xdr:col>19</xdr:col>
      <xdr:colOff>6350</xdr:colOff>
      <xdr:row>57</xdr:row>
      <xdr:rowOff>113030</xdr:rowOff>
    </xdr:to>
    <xdr:sp macro="" textlink="">
      <xdr:nvSpPr>
        <xdr:cNvPr id="280" name="円/楕円 279"/>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97807</xdr:rowOff>
    </xdr:from>
    <xdr:ext cx="762000" cy="259045"/>
    <xdr:sp macro="" textlink="">
      <xdr:nvSpPr>
        <xdr:cNvPr id="281" name="テキスト ボックス 280"/>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補助費等の総額を押し上げている</a:t>
          </a:r>
          <a:r>
            <a:rPr kumimoji="1" lang="ja-JP" altLang="ja-JP" sz="1100">
              <a:solidFill>
                <a:schemeClr val="dk1"/>
              </a:solidFill>
              <a:effectLst/>
              <a:latin typeface="+mn-lt"/>
              <a:ea typeface="+mn-ea"/>
              <a:cs typeface="+mn-cs"/>
            </a:rPr>
            <a:t>中部ふるさと広域連合への負担金</a:t>
          </a:r>
          <a:r>
            <a:rPr kumimoji="1" lang="ja-JP" altLang="en-US" sz="1100">
              <a:solidFill>
                <a:schemeClr val="dk1"/>
              </a:solidFill>
              <a:effectLst/>
              <a:latin typeface="+mn-lt"/>
              <a:ea typeface="+mn-ea"/>
              <a:cs typeface="+mn-cs"/>
            </a:rPr>
            <a:t>が前年度より増加したため、前年度比</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10.1%</a:t>
          </a:r>
          <a:r>
            <a:rPr kumimoji="1" lang="ja-JP" altLang="en-US" sz="1100">
              <a:solidFill>
                <a:schemeClr val="dk1"/>
              </a:solidFill>
              <a:effectLst/>
              <a:latin typeface="+mn-lt"/>
              <a:ea typeface="+mn-ea"/>
              <a:cs typeface="+mn-cs"/>
            </a:rPr>
            <a:t>となったが、依然</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を下</a:t>
          </a:r>
          <a:r>
            <a:rPr kumimoji="1" lang="ja-JP" altLang="ja-JP" sz="1100">
              <a:solidFill>
                <a:schemeClr val="dk1"/>
              </a:solidFill>
              <a:effectLst/>
              <a:latin typeface="+mn-lt"/>
              <a:ea typeface="+mn-ea"/>
              <a:cs typeface="+mn-cs"/>
            </a:rPr>
            <a:t>回っている。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156718</xdr:rowOff>
    </xdr:from>
    <xdr:to>
      <xdr:col>24</xdr:col>
      <xdr:colOff>31750</xdr:colOff>
      <xdr:row>36</xdr:row>
      <xdr:rowOff>17272</xdr:rowOff>
    </xdr:to>
    <xdr:cxnSp macro="">
      <xdr:nvCxnSpPr>
        <xdr:cNvPr id="311" name="直線コネクタ 310"/>
        <xdr:cNvCxnSpPr/>
      </xdr:nvCxnSpPr>
      <xdr:spPr>
        <a:xfrm>
          <a:off x="15671800" y="61574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35</xdr:row>
      <xdr:rowOff>156718</xdr:rowOff>
    </xdr:to>
    <xdr:cxnSp macro="">
      <xdr:nvCxnSpPr>
        <xdr:cNvPr id="314" name="直線コネクタ 313"/>
        <xdr:cNvCxnSpPr/>
      </xdr:nvCxnSpPr>
      <xdr:spPr>
        <a:xfrm>
          <a:off x="14782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35</xdr:row>
      <xdr:rowOff>152146</xdr:rowOff>
    </xdr:to>
    <xdr:cxnSp macro="">
      <xdr:nvCxnSpPr>
        <xdr:cNvPr id="317" name="直線コネクタ 316"/>
        <xdr:cNvCxnSpPr/>
      </xdr:nvCxnSpPr>
      <xdr:spPr>
        <a:xfrm>
          <a:off x="13893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8" name="フローチャート : 判断 317"/>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9" name="テキスト ボックス 318"/>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35</xdr:row>
      <xdr:rowOff>152146</xdr:rowOff>
    </xdr:to>
    <xdr:cxnSp macro="">
      <xdr:nvCxnSpPr>
        <xdr:cNvPr id="320" name="直線コネクタ 319"/>
        <xdr:cNvCxnSpPr/>
      </xdr:nvCxnSpPr>
      <xdr:spPr>
        <a:xfrm flipV="1">
          <a:off x="13004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21" name="フローチャート : 判断 320"/>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2" name="テキスト ボックス 321"/>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3" name="フローチャート :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30" name="円/楕円 329"/>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31"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105918</xdr:rowOff>
    </xdr:from>
    <xdr:to>
      <xdr:col>22</xdr:col>
      <xdr:colOff>615950</xdr:colOff>
      <xdr:row>36</xdr:row>
      <xdr:rowOff>36068</xdr:rowOff>
    </xdr:to>
    <xdr:sp macro="" textlink="">
      <xdr:nvSpPr>
        <xdr:cNvPr id="332" name="円/楕円 331"/>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46245</xdr:rowOff>
    </xdr:from>
    <xdr:ext cx="736600" cy="259045"/>
    <xdr:sp macro="" textlink="">
      <xdr:nvSpPr>
        <xdr:cNvPr id="333" name="テキスト ボックス 332"/>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34" name="円/楕円 333"/>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35" name="テキスト ボックス 334"/>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6" name="円/楕円 33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7" name="テキスト ボックス 33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101346</xdr:rowOff>
    </xdr:from>
    <xdr:to>
      <xdr:col>19</xdr:col>
      <xdr:colOff>6350</xdr:colOff>
      <xdr:row>36</xdr:row>
      <xdr:rowOff>31496</xdr:rowOff>
    </xdr:to>
    <xdr:sp macro="" textlink="">
      <xdr:nvSpPr>
        <xdr:cNvPr id="338" name="円/楕円 337"/>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41673</xdr:rowOff>
    </xdr:from>
    <xdr:ext cx="762000" cy="259045"/>
    <xdr:sp macro="" textlink="">
      <xdr:nvSpPr>
        <xdr:cNvPr id="339" name="テキスト ボックス 338"/>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大口の地域総合整備事業債等の償還を終えたことにより、</a:t>
          </a:r>
          <a:r>
            <a:rPr kumimoji="1" lang="ja-JP" altLang="en-US" sz="1100">
              <a:solidFill>
                <a:sysClr val="windowText" lastClr="000000"/>
              </a:solidFill>
              <a:effectLst/>
              <a:latin typeface="+mn-lt"/>
              <a:ea typeface="+mn-ea"/>
              <a:cs typeface="+mn-cs"/>
            </a:rPr>
            <a:t>分子部分を構成する</a:t>
          </a:r>
          <a:r>
            <a:rPr kumimoji="1" lang="ja-JP" altLang="ja-JP" sz="1100">
              <a:solidFill>
                <a:sysClr val="windowText" lastClr="000000"/>
              </a:solidFill>
              <a:effectLst/>
              <a:latin typeface="+mn-lt"/>
              <a:ea typeface="+mn-ea"/>
              <a:cs typeface="+mn-cs"/>
            </a:rPr>
            <a:t>公債費総額及び充当する経常一般財源等とも減少傾向になっている。</a:t>
          </a:r>
          <a:r>
            <a:rPr kumimoji="1" lang="ja-JP" altLang="en-US" sz="1100">
              <a:solidFill>
                <a:sysClr val="windowText" lastClr="000000"/>
              </a:solidFill>
              <a:effectLst/>
              <a:latin typeface="+mn-lt"/>
              <a:ea typeface="+mn-ea"/>
              <a:cs typeface="+mn-cs"/>
            </a:rPr>
            <a:t>一方で、分母部分を構成する</a:t>
          </a:r>
          <a:r>
            <a:rPr kumimoji="1" lang="ja-JP" altLang="ja-JP" sz="1100">
              <a:solidFill>
                <a:sysClr val="windowText" lastClr="000000"/>
              </a:solidFill>
              <a:effectLst/>
              <a:latin typeface="+mn-lt"/>
              <a:ea typeface="+mn-ea"/>
              <a:cs typeface="+mn-cs"/>
            </a:rPr>
            <a:t>経常一般財源等が</a:t>
          </a:r>
          <a:r>
            <a:rPr kumimoji="1" lang="ja-JP" altLang="en-US" sz="1100">
              <a:solidFill>
                <a:sysClr val="windowText" lastClr="000000"/>
              </a:solidFill>
              <a:effectLst/>
              <a:latin typeface="+mn-lt"/>
              <a:ea typeface="+mn-ea"/>
              <a:cs typeface="+mn-cs"/>
            </a:rPr>
            <a:t>、主に</a:t>
          </a:r>
          <a:r>
            <a:rPr kumimoji="1" lang="ja-JP" altLang="ja-JP" sz="1100">
              <a:solidFill>
                <a:sysClr val="windowText" lastClr="000000"/>
              </a:solidFill>
              <a:effectLst/>
              <a:latin typeface="+mn-lt"/>
              <a:ea typeface="+mn-ea"/>
              <a:cs typeface="+mn-cs"/>
            </a:rPr>
            <a:t>地方消費税交付金及び地方交付税の減</a:t>
          </a:r>
          <a:r>
            <a:rPr kumimoji="1" lang="ja-JP" altLang="en-US" sz="1100">
              <a:solidFill>
                <a:sysClr val="windowText" lastClr="000000"/>
              </a:solidFill>
              <a:effectLst/>
              <a:latin typeface="+mn-lt"/>
              <a:ea typeface="+mn-ea"/>
              <a:cs typeface="+mn-cs"/>
            </a:rPr>
            <a:t>を要因として大きく減額したことから、結果として経常収支比率としては、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年度と比較して</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ポイントの増となっている。</a:t>
          </a:r>
          <a:endParaRPr lang="ja-JP" altLang="ja-JP" sz="1400">
            <a:solidFill>
              <a:sysClr val="windowText" lastClr="000000"/>
            </a:solidFill>
            <a:effectLst/>
          </a:endParaRPr>
        </a:p>
        <a:p>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155575</xdr:rowOff>
    </xdr:from>
    <xdr:to>
      <xdr:col>7</xdr:col>
      <xdr:colOff>15875</xdr:colOff>
      <xdr:row>74</xdr:row>
      <xdr:rowOff>170815</xdr:rowOff>
    </xdr:to>
    <xdr:cxnSp macro="">
      <xdr:nvCxnSpPr>
        <xdr:cNvPr id="371" name="直線コネクタ 370"/>
        <xdr:cNvCxnSpPr/>
      </xdr:nvCxnSpPr>
      <xdr:spPr>
        <a:xfrm>
          <a:off x="3987800" y="1284287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155575</xdr:rowOff>
    </xdr:from>
    <xdr:to>
      <xdr:col>5</xdr:col>
      <xdr:colOff>549275</xdr:colOff>
      <xdr:row>74</xdr:row>
      <xdr:rowOff>163195</xdr:rowOff>
    </xdr:to>
    <xdr:cxnSp macro="">
      <xdr:nvCxnSpPr>
        <xdr:cNvPr id="374" name="直線コネクタ 373"/>
        <xdr:cNvCxnSpPr/>
      </xdr:nvCxnSpPr>
      <xdr:spPr>
        <a:xfrm flipV="1">
          <a:off x="3098800" y="128428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163195</xdr:rowOff>
    </xdr:from>
    <xdr:to>
      <xdr:col>4</xdr:col>
      <xdr:colOff>346075</xdr:colOff>
      <xdr:row>74</xdr:row>
      <xdr:rowOff>170815</xdr:rowOff>
    </xdr:to>
    <xdr:cxnSp macro="">
      <xdr:nvCxnSpPr>
        <xdr:cNvPr id="377" name="直線コネクタ 376"/>
        <xdr:cNvCxnSpPr/>
      </xdr:nvCxnSpPr>
      <xdr:spPr>
        <a:xfrm flipV="1">
          <a:off x="2209800" y="128504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104775</xdr:rowOff>
    </xdr:from>
    <xdr:to>
      <xdr:col>4</xdr:col>
      <xdr:colOff>396875</xdr:colOff>
      <xdr:row>75</xdr:row>
      <xdr:rowOff>34925</xdr:rowOff>
    </xdr:to>
    <xdr:sp macro="" textlink="">
      <xdr:nvSpPr>
        <xdr:cNvPr id="378" name="フローチャート : 判断 377"/>
        <xdr:cNvSpPr/>
      </xdr:nvSpPr>
      <xdr:spPr>
        <a:xfrm>
          <a:off x="3048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45102</xdr:rowOff>
    </xdr:from>
    <xdr:ext cx="762000" cy="259045"/>
    <xdr:sp macro="" textlink="">
      <xdr:nvSpPr>
        <xdr:cNvPr id="379" name="テキスト ボックス 378"/>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170815</xdr:rowOff>
    </xdr:from>
    <xdr:to>
      <xdr:col>3</xdr:col>
      <xdr:colOff>142875</xdr:colOff>
      <xdr:row>75</xdr:row>
      <xdr:rowOff>18415</xdr:rowOff>
    </xdr:to>
    <xdr:cxnSp macro="">
      <xdr:nvCxnSpPr>
        <xdr:cNvPr id="380" name="直線コネクタ 379"/>
        <xdr:cNvCxnSpPr/>
      </xdr:nvCxnSpPr>
      <xdr:spPr>
        <a:xfrm flipV="1">
          <a:off x="1320800" y="128581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106680</xdr:rowOff>
    </xdr:from>
    <xdr:to>
      <xdr:col>3</xdr:col>
      <xdr:colOff>193675</xdr:colOff>
      <xdr:row>75</xdr:row>
      <xdr:rowOff>36830</xdr:rowOff>
    </xdr:to>
    <xdr:sp macro="" textlink="">
      <xdr:nvSpPr>
        <xdr:cNvPr id="381" name="フローチャート : 判断 380"/>
        <xdr:cNvSpPr/>
      </xdr:nvSpPr>
      <xdr:spPr>
        <a:xfrm>
          <a:off x="2159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47007</xdr:rowOff>
    </xdr:from>
    <xdr:ext cx="762000" cy="259045"/>
    <xdr:sp macro="" textlink="">
      <xdr:nvSpPr>
        <xdr:cNvPr id="382" name="テキスト ボックス 381"/>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110490</xdr:rowOff>
    </xdr:from>
    <xdr:to>
      <xdr:col>1</xdr:col>
      <xdr:colOff>676275</xdr:colOff>
      <xdr:row>75</xdr:row>
      <xdr:rowOff>40640</xdr:rowOff>
    </xdr:to>
    <xdr:sp macro="" textlink="">
      <xdr:nvSpPr>
        <xdr:cNvPr id="383" name="フローチャート : 判断 382"/>
        <xdr:cNvSpPr/>
      </xdr:nvSpPr>
      <xdr:spPr>
        <a:xfrm>
          <a:off x="12700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50817</xdr:rowOff>
    </xdr:from>
    <xdr:ext cx="762000" cy="259045"/>
    <xdr:sp macro="" textlink="">
      <xdr:nvSpPr>
        <xdr:cNvPr id="384" name="テキスト ボックス 383"/>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120015</xdr:rowOff>
    </xdr:from>
    <xdr:to>
      <xdr:col>7</xdr:col>
      <xdr:colOff>66675</xdr:colOff>
      <xdr:row>75</xdr:row>
      <xdr:rowOff>50165</xdr:rowOff>
    </xdr:to>
    <xdr:sp macro="" textlink="">
      <xdr:nvSpPr>
        <xdr:cNvPr id="390" name="円/楕円 389"/>
        <xdr:cNvSpPr/>
      </xdr:nvSpPr>
      <xdr:spPr>
        <a:xfrm>
          <a:off x="47752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136542</xdr:rowOff>
    </xdr:from>
    <xdr:ext cx="762000" cy="259045"/>
    <xdr:sp macro="" textlink="">
      <xdr:nvSpPr>
        <xdr:cNvPr id="391" name="公債費該当値テキスト"/>
        <xdr:cNvSpPr txBox="1"/>
      </xdr:nvSpPr>
      <xdr:spPr>
        <a:xfrm>
          <a:off x="49149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104775</xdr:rowOff>
    </xdr:from>
    <xdr:to>
      <xdr:col>5</xdr:col>
      <xdr:colOff>600075</xdr:colOff>
      <xdr:row>75</xdr:row>
      <xdr:rowOff>34925</xdr:rowOff>
    </xdr:to>
    <xdr:sp macro="" textlink="">
      <xdr:nvSpPr>
        <xdr:cNvPr id="392" name="円/楕円 391"/>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45102</xdr:rowOff>
    </xdr:from>
    <xdr:ext cx="736600" cy="259045"/>
    <xdr:sp macro="" textlink="">
      <xdr:nvSpPr>
        <xdr:cNvPr id="393" name="テキスト ボックス 392"/>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112395</xdr:rowOff>
    </xdr:from>
    <xdr:to>
      <xdr:col>4</xdr:col>
      <xdr:colOff>396875</xdr:colOff>
      <xdr:row>75</xdr:row>
      <xdr:rowOff>42545</xdr:rowOff>
    </xdr:to>
    <xdr:sp macro="" textlink="">
      <xdr:nvSpPr>
        <xdr:cNvPr id="394" name="円/楕円 393"/>
        <xdr:cNvSpPr/>
      </xdr:nvSpPr>
      <xdr:spPr>
        <a:xfrm>
          <a:off x="3048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27322</xdr:rowOff>
    </xdr:from>
    <xdr:ext cx="762000" cy="259045"/>
    <xdr:sp macro="" textlink="">
      <xdr:nvSpPr>
        <xdr:cNvPr id="395" name="テキスト ボックス 394"/>
        <xdr:cNvSpPr txBox="1"/>
      </xdr:nvSpPr>
      <xdr:spPr>
        <a:xfrm>
          <a:off x="2717800" y="1288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120015</xdr:rowOff>
    </xdr:from>
    <xdr:to>
      <xdr:col>3</xdr:col>
      <xdr:colOff>193675</xdr:colOff>
      <xdr:row>75</xdr:row>
      <xdr:rowOff>50165</xdr:rowOff>
    </xdr:to>
    <xdr:sp macro="" textlink="">
      <xdr:nvSpPr>
        <xdr:cNvPr id="396" name="円/楕円 395"/>
        <xdr:cNvSpPr/>
      </xdr:nvSpPr>
      <xdr:spPr>
        <a:xfrm>
          <a:off x="2159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34942</xdr:rowOff>
    </xdr:from>
    <xdr:ext cx="762000" cy="259045"/>
    <xdr:sp macro="" textlink="">
      <xdr:nvSpPr>
        <xdr:cNvPr id="397" name="テキスト ボックス 396"/>
        <xdr:cNvSpPr txBox="1"/>
      </xdr:nvSpPr>
      <xdr:spPr>
        <a:xfrm>
          <a:off x="1828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139065</xdr:rowOff>
    </xdr:from>
    <xdr:to>
      <xdr:col>1</xdr:col>
      <xdr:colOff>676275</xdr:colOff>
      <xdr:row>75</xdr:row>
      <xdr:rowOff>69215</xdr:rowOff>
    </xdr:to>
    <xdr:sp macro="" textlink="">
      <xdr:nvSpPr>
        <xdr:cNvPr id="398" name="円/楕円 397"/>
        <xdr:cNvSpPr/>
      </xdr:nvSpPr>
      <xdr:spPr>
        <a:xfrm>
          <a:off x="1270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53992</xdr:rowOff>
    </xdr:from>
    <xdr:ext cx="762000" cy="259045"/>
    <xdr:sp macro="" textlink="">
      <xdr:nvSpPr>
        <xdr:cNvPr id="399" name="テキスト ボックス 398"/>
        <xdr:cNvSpPr txBox="1"/>
      </xdr:nvSpPr>
      <xdr:spPr>
        <a:xfrm>
          <a:off x="939800" y="1291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人件費は類似団体と比べ低いものの、扶助費や物件費、繰出金等の経費が高い水準にある。</a:t>
          </a:r>
          <a:endParaRPr lang="ja-JP" altLang="ja-JP" sz="1400">
            <a:effectLst/>
          </a:endParaRPr>
        </a:p>
        <a:p>
          <a:r>
            <a:rPr kumimoji="1" lang="ja-JP" altLang="ja-JP" sz="1100">
              <a:solidFill>
                <a:schemeClr val="dk1"/>
              </a:solidFill>
              <a:effectLst/>
              <a:latin typeface="+mn-lt"/>
              <a:ea typeface="+mn-ea"/>
              <a:cs typeface="+mn-cs"/>
            </a:rPr>
            <a:t>　今後も社会保障・児童福祉に係る経費の増大が見込まれるため、その他の経常経費の削減に努める必要がある。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168911</xdr:rowOff>
    </xdr:to>
    <xdr:cxnSp macro="">
      <xdr:nvCxnSpPr>
        <xdr:cNvPr id="432" name="直線コネクタ 431"/>
        <xdr:cNvCxnSpPr/>
      </xdr:nvCxnSpPr>
      <xdr:spPr>
        <a:xfrm>
          <a:off x="15671800" y="13401039"/>
          <a:ext cx="8382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78</xdr:row>
      <xdr:rowOff>119380</xdr:rowOff>
    </xdr:to>
    <xdr:cxnSp macro="">
      <xdr:nvCxnSpPr>
        <xdr:cNvPr id="435" name="直線コネクタ 434"/>
        <xdr:cNvCxnSpPr/>
      </xdr:nvCxnSpPr>
      <xdr:spPr>
        <a:xfrm flipV="1">
          <a:off x="14782800" y="13401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165100</xdr:rowOff>
    </xdr:from>
    <xdr:to>
      <xdr:col>21</xdr:col>
      <xdr:colOff>361950</xdr:colOff>
      <xdr:row>78</xdr:row>
      <xdr:rowOff>119380</xdr:rowOff>
    </xdr:to>
    <xdr:cxnSp macro="">
      <xdr:nvCxnSpPr>
        <xdr:cNvPr id="438" name="直線コネクタ 437"/>
        <xdr:cNvCxnSpPr/>
      </xdr:nvCxnSpPr>
      <xdr:spPr>
        <a:xfrm>
          <a:off x="13893800" y="133667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148589</xdr:rowOff>
    </xdr:from>
    <xdr:to>
      <xdr:col>21</xdr:col>
      <xdr:colOff>412750</xdr:colOff>
      <xdr:row>78</xdr:row>
      <xdr:rowOff>78739</xdr:rowOff>
    </xdr:to>
    <xdr:sp macro="" textlink="">
      <xdr:nvSpPr>
        <xdr:cNvPr id="439" name="フローチャート : 判断 438"/>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88916</xdr:rowOff>
    </xdr:from>
    <xdr:ext cx="762000" cy="259045"/>
    <xdr:sp macro="" textlink="">
      <xdr:nvSpPr>
        <xdr:cNvPr id="440" name="テキスト ボックス 439"/>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165100</xdr:rowOff>
    </xdr:from>
    <xdr:to>
      <xdr:col>20</xdr:col>
      <xdr:colOff>158750</xdr:colOff>
      <xdr:row>78</xdr:row>
      <xdr:rowOff>16511</xdr:rowOff>
    </xdr:to>
    <xdr:cxnSp macro="">
      <xdr:nvCxnSpPr>
        <xdr:cNvPr id="441" name="直線コネクタ 440"/>
        <xdr:cNvCxnSpPr/>
      </xdr:nvCxnSpPr>
      <xdr:spPr>
        <a:xfrm flipV="1">
          <a:off x="13004800" y="13366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95250</xdr:rowOff>
    </xdr:from>
    <xdr:to>
      <xdr:col>20</xdr:col>
      <xdr:colOff>209550</xdr:colOff>
      <xdr:row>78</xdr:row>
      <xdr:rowOff>25400</xdr:rowOff>
    </xdr:to>
    <xdr:sp macro="" textlink="">
      <xdr:nvSpPr>
        <xdr:cNvPr id="442" name="フローチャート : 判断 441"/>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35577</xdr:rowOff>
    </xdr:from>
    <xdr:ext cx="762000" cy="259045"/>
    <xdr:sp macro="" textlink="">
      <xdr:nvSpPr>
        <xdr:cNvPr id="443" name="テキスト ボックス 442"/>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4" name="フローチャート : 判断 443"/>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50816</xdr:rowOff>
    </xdr:from>
    <xdr:ext cx="762000" cy="259045"/>
    <xdr:sp macro="" textlink="">
      <xdr:nvSpPr>
        <xdr:cNvPr id="445" name="テキスト ボックス 444"/>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118111</xdr:rowOff>
    </xdr:from>
    <xdr:to>
      <xdr:col>24</xdr:col>
      <xdr:colOff>82550</xdr:colOff>
      <xdr:row>79</xdr:row>
      <xdr:rowOff>48261</xdr:rowOff>
    </xdr:to>
    <xdr:sp macro="" textlink="">
      <xdr:nvSpPr>
        <xdr:cNvPr id="451" name="円/楕円 450"/>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90188</xdr:rowOff>
    </xdr:from>
    <xdr:ext cx="762000" cy="259045"/>
    <xdr:sp macro="" textlink="">
      <xdr:nvSpPr>
        <xdr:cNvPr id="452" name="公債費以外該当値テキスト"/>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53" name="円/楕円 452"/>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54" name="テキスト ボックス 453"/>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68580</xdr:rowOff>
    </xdr:from>
    <xdr:to>
      <xdr:col>21</xdr:col>
      <xdr:colOff>412750</xdr:colOff>
      <xdr:row>78</xdr:row>
      <xdr:rowOff>170180</xdr:rowOff>
    </xdr:to>
    <xdr:sp macro="" textlink="">
      <xdr:nvSpPr>
        <xdr:cNvPr id="455" name="円/楕円 454"/>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154957</xdr:rowOff>
    </xdr:from>
    <xdr:ext cx="762000" cy="259045"/>
    <xdr:sp macro="" textlink="">
      <xdr:nvSpPr>
        <xdr:cNvPr id="456" name="テキスト ボックス 455"/>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114300</xdr:rowOff>
    </xdr:from>
    <xdr:to>
      <xdr:col>20</xdr:col>
      <xdr:colOff>209550</xdr:colOff>
      <xdr:row>78</xdr:row>
      <xdr:rowOff>44450</xdr:rowOff>
    </xdr:to>
    <xdr:sp macro="" textlink="">
      <xdr:nvSpPr>
        <xdr:cNvPr id="457" name="円/楕円 456"/>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29227</xdr:rowOff>
    </xdr:from>
    <xdr:ext cx="762000" cy="259045"/>
    <xdr:sp macro="" textlink="">
      <xdr:nvSpPr>
        <xdr:cNvPr id="458" name="テキスト ボックス 457"/>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59" name="円/楕円 458"/>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60" name="テキスト ボックス 459"/>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鳥取県倉吉市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84506</xdr:rowOff>
    </xdr:from>
    <xdr:to>
      <xdr:col>4</xdr:col>
      <xdr:colOff>1117600</xdr:colOff>
      <xdr:row>18</xdr:row>
      <xdr:rowOff>115633</xdr:rowOff>
    </xdr:to>
    <xdr:cxnSp macro="">
      <xdr:nvCxnSpPr>
        <xdr:cNvPr id="50" name="直線コネクタ 49"/>
        <xdr:cNvCxnSpPr/>
      </xdr:nvCxnSpPr>
      <xdr:spPr bwMode="auto">
        <a:xfrm flipV="1">
          <a:off x="5003800" y="3218231"/>
          <a:ext cx="647700" cy="3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115633</xdr:rowOff>
    </xdr:from>
    <xdr:to>
      <xdr:col>4</xdr:col>
      <xdr:colOff>469900</xdr:colOff>
      <xdr:row>19</xdr:row>
      <xdr:rowOff>24130</xdr:rowOff>
    </xdr:to>
    <xdr:cxnSp macro="">
      <xdr:nvCxnSpPr>
        <xdr:cNvPr id="53" name="直線コネクタ 52"/>
        <xdr:cNvCxnSpPr/>
      </xdr:nvCxnSpPr>
      <xdr:spPr bwMode="auto">
        <a:xfrm flipV="1">
          <a:off x="4305300" y="3249358"/>
          <a:ext cx="698500" cy="7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24130</xdr:rowOff>
    </xdr:from>
    <xdr:to>
      <xdr:col>3</xdr:col>
      <xdr:colOff>904875</xdr:colOff>
      <xdr:row>19</xdr:row>
      <xdr:rowOff>42393</xdr:rowOff>
    </xdr:to>
    <xdr:cxnSp macro="">
      <xdr:nvCxnSpPr>
        <xdr:cNvPr id="56" name="直線コネクタ 55"/>
        <xdr:cNvCxnSpPr/>
      </xdr:nvCxnSpPr>
      <xdr:spPr bwMode="auto">
        <a:xfrm flipV="1">
          <a:off x="3606800" y="3329305"/>
          <a:ext cx="698500" cy="18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26226</xdr:rowOff>
    </xdr:from>
    <xdr:to>
      <xdr:col>3</xdr:col>
      <xdr:colOff>955675</xdr:colOff>
      <xdr:row>19</xdr:row>
      <xdr:rowOff>127826</xdr:rowOff>
    </xdr:to>
    <xdr:sp macro="" textlink="">
      <xdr:nvSpPr>
        <xdr:cNvPr id="57" name="フローチャート : 判断 56"/>
        <xdr:cNvSpPr/>
      </xdr:nvSpPr>
      <xdr:spPr bwMode="auto">
        <a:xfrm>
          <a:off x="42545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112603</xdr:rowOff>
    </xdr:from>
    <xdr:ext cx="762000" cy="259045"/>
    <xdr:sp macro="" textlink="">
      <xdr:nvSpPr>
        <xdr:cNvPr id="58" name="テキスト ボックス 57"/>
        <xdr:cNvSpPr txBox="1"/>
      </xdr:nvSpPr>
      <xdr:spPr>
        <a:xfrm>
          <a:off x="3924300" y="34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17437</xdr:rowOff>
    </xdr:from>
    <xdr:to>
      <xdr:col>3</xdr:col>
      <xdr:colOff>206375</xdr:colOff>
      <xdr:row>19</xdr:row>
      <xdr:rowOff>42393</xdr:rowOff>
    </xdr:to>
    <xdr:cxnSp macro="">
      <xdr:nvCxnSpPr>
        <xdr:cNvPr id="59" name="直線コネクタ 58"/>
        <xdr:cNvCxnSpPr/>
      </xdr:nvCxnSpPr>
      <xdr:spPr bwMode="auto">
        <a:xfrm>
          <a:off x="2908300" y="3322612"/>
          <a:ext cx="698500" cy="24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43650</xdr:rowOff>
    </xdr:from>
    <xdr:to>
      <xdr:col>3</xdr:col>
      <xdr:colOff>257175</xdr:colOff>
      <xdr:row>19</xdr:row>
      <xdr:rowOff>145250</xdr:rowOff>
    </xdr:to>
    <xdr:sp macro="" textlink="">
      <xdr:nvSpPr>
        <xdr:cNvPr id="60" name="フローチャート : 判断 59"/>
        <xdr:cNvSpPr/>
      </xdr:nvSpPr>
      <xdr:spPr bwMode="auto">
        <a:xfrm>
          <a:off x="3556000" y="3348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130027</xdr:rowOff>
    </xdr:from>
    <xdr:ext cx="762000" cy="259045"/>
    <xdr:sp macro="" textlink="">
      <xdr:nvSpPr>
        <xdr:cNvPr id="61" name="テキスト ボックス 60"/>
        <xdr:cNvSpPr txBox="1"/>
      </xdr:nvSpPr>
      <xdr:spPr>
        <a:xfrm>
          <a:off x="3225800" y="34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18961</xdr:rowOff>
    </xdr:from>
    <xdr:to>
      <xdr:col>2</xdr:col>
      <xdr:colOff>692150</xdr:colOff>
      <xdr:row>19</xdr:row>
      <xdr:rowOff>120561</xdr:rowOff>
    </xdr:to>
    <xdr:sp macro="" textlink="">
      <xdr:nvSpPr>
        <xdr:cNvPr id="62" name="フローチャート : 判断 61"/>
        <xdr:cNvSpPr/>
      </xdr:nvSpPr>
      <xdr:spPr bwMode="auto">
        <a:xfrm>
          <a:off x="2857500" y="33241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105338</xdr:rowOff>
    </xdr:from>
    <xdr:ext cx="762000" cy="259045"/>
    <xdr:sp macro="" textlink="">
      <xdr:nvSpPr>
        <xdr:cNvPr id="63" name="テキスト ボックス 62"/>
        <xdr:cNvSpPr txBox="1"/>
      </xdr:nvSpPr>
      <xdr:spPr>
        <a:xfrm>
          <a:off x="2527300" y="341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33706</xdr:rowOff>
    </xdr:from>
    <xdr:to>
      <xdr:col>5</xdr:col>
      <xdr:colOff>34925</xdr:colOff>
      <xdr:row>18</xdr:row>
      <xdr:rowOff>135306</xdr:rowOff>
    </xdr:to>
    <xdr:sp macro="" textlink="">
      <xdr:nvSpPr>
        <xdr:cNvPr id="69" name="円/楕円 68"/>
        <xdr:cNvSpPr/>
      </xdr:nvSpPr>
      <xdr:spPr bwMode="auto">
        <a:xfrm>
          <a:off x="5600700" y="3167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5783</xdr:rowOff>
    </xdr:from>
    <xdr:ext cx="762000" cy="259045"/>
    <xdr:sp macro="" textlink="">
      <xdr:nvSpPr>
        <xdr:cNvPr id="70" name="人口1人当たり決算額の推移該当値テキスト130"/>
        <xdr:cNvSpPr txBox="1"/>
      </xdr:nvSpPr>
      <xdr:spPr>
        <a:xfrm>
          <a:off x="5740400" y="313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86,596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64833</xdr:rowOff>
    </xdr:from>
    <xdr:to>
      <xdr:col>4</xdr:col>
      <xdr:colOff>520700</xdr:colOff>
      <xdr:row>18</xdr:row>
      <xdr:rowOff>166433</xdr:rowOff>
    </xdr:to>
    <xdr:sp macro="" textlink="">
      <xdr:nvSpPr>
        <xdr:cNvPr id="71" name="円/楕円 70"/>
        <xdr:cNvSpPr/>
      </xdr:nvSpPr>
      <xdr:spPr bwMode="auto">
        <a:xfrm>
          <a:off x="4953000" y="3198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151211</xdr:rowOff>
    </xdr:from>
    <xdr:ext cx="736600" cy="259045"/>
    <xdr:sp macro="" textlink="">
      <xdr:nvSpPr>
        <xdr:cNvPr id="72" name="テキスト ボックス 71"/>
        <xdr:cNvSpPr txBox="1"/>
      </xdr:nvSpPr>
      <xdr:spPr>
        <a:xfrm>
          <a:off x="4622800" y="3284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84,145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144780</xdr:rowOff>
    </xdr:from>
    <xdr:to>
      <xdr:col>3</xdr:col>
      <xdr:colOff>955675</xdr:colOff>
      <xdr:row>19</xdr:row>
      <xdr:rowOff>74930</xdr:rowOff>
    </xdr:to>
    <xdr:sp macro="" textlink="">
      <xdr:nvSpPr>
        <xdr:cNvPr id="73" name="円/楕円 72"/>
        <xdr:cNvSpPr/>
      </xdr:nvSpPr>
      <xdr:spPr bwMode="auto">
        <a:xfrm>
          <a:off x="4254500" y="327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85107</xdr:rowOff>
    </xdr:from>
    <xdr:ext cx="762000" cy="259045"/>
    <xdr:sp macro="" textlink="">
      <xdr:nvSpPr>
        <xdr:cNvPr id="74" name="テキスト ボックス 73"/>
        <xdr:cNvSpPr txBox="1"/>
      </xdr:nvSpPr>
      <xdr:spPr>
        <a:xfrm>
          <a:off x="3924300" y="304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77,850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163043</xdr:rowOff>
    </xdr:from>
    <xdr:to>
      <xdr:col>3</xdr:col>
      <xdr:colOff>257175</xdr:colOff>
      <xdr:row>19</xdr:row>
      <xdr:rowOff>93193</xdr:rowOff>
    </xdr:to>
    <xdr:sp macro="" textlink="">
      <xdr:nvSpPr>
        <xdr:cNvPr id="75" name="円/楕円 74"/>
        <xdr:cNvSpPr/>
      </xdr:nvSpPr>
      <xdr:spPr bwMode="auto">
        <a:xfrm>
          <a:off x="3556000" y="329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103370</xdr:rowOff>
    </xdr:from>
    <xdr:ext cx="762000" cy="259045"/>
    <xdr:sp macro="" textlink="">
      <xdr:nvSpPr>
        <xdr:cNvPr id="76" name="テキスト ボックス 75"/>
        <xdr:cNvSpPr txBox="1"/>
      </xdr:nvSpPr>
      <xdr:spPr>
        <a:xfrm>
          <a:off x="3225800" y="306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76,412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138087</xdr:rowOff>
    </xdr:from>
    <xdr:to>
      <xdr:col>2</xdr:col>
      <xdr:colOff>692150</xdr:colOff>
      <xdr:row>19</xdr:row>
      <xdr:rowOff>68237</xdr:rowOff>
    </xdr:to>
    <xdr:sp macro="" textlink="">
      <xdr:nvSpPr>
        <xdr:cNvPr id="77" name="円/楕円 76"/>
        <xdr:cNvSpPr/>
      </xdr:nvSpPr>
      <xdr:spPr bwMode="auto">
        <a:xfrm>
          <a:off x="2857500" y="327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78414</xdr:rowOff>
    </xdr:from>
    <xdr:ext cx="762000" cy="259045"/>
    <xdr:sp macro="" textlink="">
      <xdr:nvSpPr>
        <xdr:cNvPr id="78" name="テキスト ボックス 77"/>
        <xdr:cNvSpPr txBox="1"/>
      </xdr:nvSpPr>
      <xdr:spPr>
        <a:xfrm>
          <a:off x="2527300" y="304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306467</xdr:rowOff>
    </xdr:from>
    <xdr:to>
      <xdr:col>4</xdr:col>
      <xdr:colOff>1117600</xdr:colOff>
      <xdr:row>37</xdr:row>
      <xdr:rowOff>321333</xdr:rowOff>
    </xdr:to>
    <xdr:cxnSp macro="">
      <xdr:nvCxnSpPr>
        <xdr:cNvPr id="112" name="直線コネクタ 111"/>
        <xdr:cNvCxnSpPr/>
      </xdr:nvCxnSpPr>
      <xdr:spPr bwMode="auto">
        <a:xfrm flipV="1">
          <a:off x="5003800" y="7431167"/>
          <a:ext cx="647700" cy="1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318570</xdr:rowOff>
    </xdr:from>
    <xdr:to>
      <xdr:col>4</xdr:col>
      <xdr:colOff>469900</xdr:colOff>
      <xdr:row>37</xdr:row>
      <xdr:rowOff>321333</xdr:rowOff>
    </xdr:to>
    <xdr:cxnSp macro="">
      <xdr:nvCxnSpPr>
        <xdr:cNvPr id="115" name="直線コネクタ 114"/>
        <xdr:cNvCxnSpPr/>
      </xdr:nvCxnSpPr>
      <xdr:spPr bwMode="auto">
        <a:xfrm>
          <a:off x="4305300" y="7443270"/>
          <a:ext cx="698500" cy="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308257</xdr:rowOff>
    </xdr:from>
    <xdr:to>
      <xdr:col>3</xdr:col>
      <xdr:colOff>904875</xdr:colOff>
      <xdr:row>37</xdr:row>
      <xdr:rowOff>318570</xdr:rowOff>
    </xdr:to>
    <xdr:cxnSp macro="">
      <xdr:nvCxnSpPr>
        <xdr:cNvPr id="118" name="直線コネクタ 117"/>
        <xdr:cNvCxnSpPr/>
      </xdr:nvCxnSpPr>
      <xdr:spPr bwMode="auto">
        <a:xfrm>
          <a:off x="3606800" y="7432957"/>
          <a:ext cx="698500" cy="1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320356</xdr:rowOff>
    </xdr:from>
    <xdr:to>
      <xdr:col>3</xdr:col>
      <xdr:colOff>955675</xdr:colOff>
      <xdr:row>38</xdr:row>
      <xdr:rowOff>79056</xdr:rowOff>
    </xdr:to>
    <xdr:sp macro="" textlink="">
      <xdr:nvSpPr>
        <xdr:cNvPr id="119" name="フローチャート : 判断 118"/>
        <xdr:cNvSpPr/>
      </xdr:nvSpPr>
      <xdr:spPr bwMode="auto">
        <a:xfrm>
          <a:off x="42545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63833</xdr:rowOff>
    </xdr:from>
    <xdr:ext cx="762000" cy="259045"/>
    <xdr:sp macro="" textlink="">
      <xdr:nvSpPr>
        <xdr:cNvPr id="120" name="テキスト ボックス 119"/>
        <xdr:cNvSpPr txBox="1"/>
      </xdr:nvSpPr>
      <xdr:spPr>
        <a:xfrm>
          <a:off x="3924300" y="753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306962</xdr:rowOff>
    </xdr:from>
    <xdr:to>
      <xdr:col>3</xdr:col>
      <xdr:colOff>206375</xdr:colOff>
      <xdr:row>37</xdr:row>
      <xdr:rowOff>308257</xdr:rowOff>
    </xdr:to>
    <xdr:cxnSp macro="">
      <xdr:nvCxnSpPr>
        <xdr:cNvPr id="121" name="直線コネクタ 120"/>
        <xdr:cNvCxnSpPr/>
      </xdr:nvCxnSpPr>
      <xdr:spPr bwMode="auto">
        <a:xfrm>
          <a:off x="2908300" y="7431662"/>
          <a:ext cx="6985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312813</xdr:rowOff>
    </xdr:from>
    <xdr:to>
      <xdr:col>3</xdr:col>
      <xdr:colOff>257175</xdr:colOff>
      <xdr:row>38</xdr:row>
      <xdr:rowOff>71513</xdr:rowOff>
    </xdr:to>
    <xdr:sp macro="" textlink="">
      <xdr:nvSpPr>
        <xdr:cNvPr id="122" name="フローチャート : 判断 121"/>
        <xdr:cNvSpPr/>
      </xdr:nvSpPr>
      <xdr:spPr bwMode="auto">
        <a:xfrm>
          <a:off x="3556000" y="743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56290</xdr:rowOff>
    </xdr:from>
    <xdr:ext cx="762000" cy="259045"/>
    <xdr:sp macro="" textlink="">
      <xdr:nvSpPr>
        <xdr:cNvPr id="123" name="テキスト ボックス 122"/>
        <xdr:cNvSpPr txBox="1"/>
      </xdr:nvSpPr>
      <xdr:spPr>
        <a:xfrm>
          <a:off x="3225800" y="752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307029</xdr:rowOff>
    </xdr:from>
    <xdr:to>
      <xdr:col>2</xdr:col>
      <xdr:colOff>692150</xdr:colOff>
      <xdr:row>38</xdr:row>
      <xdr:rowOff>65729</xdr:rowOff>
    </xdr:to>
    <xdr:sp macro="" textlink="">
      <xdr:nvSpPr>
        <xdr:cNvPr id="124" name="フローチャート : 判断 123"/>
        <xdr:cNvSpPr/>
      </xdr:nvSpPr>
      <xdr:spPr bwMode="auto">
        <a:xfrm>
          <a:off x="2857500" y="7431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50506</xdr:rowOff>
    </xdr:from>
    <xdr:ext cx="762000" cy="259045"/>
    <xdr:sp macro="" textlink="">
      <xdr:nvSpPr>
        <xdr:cNvPr id="125" name="テキスト ボックス 124"/>
        <xdr:cNvSpPr txBox="1"/>
      </xdr:nvSpPr>
      <xdr:spPr>
        <a:xfrm>
          <a:off x="2527300" y="751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255667</xdr:rowOff>
    </xdr:from>
    <xdr:to>
      <xdr:col>5</xdr:col>
      <xdr:colOff>34925</xdr:colOff>
      <xdr:row>38</xdr:row>
      <xdr:rowOff>14367</xdr:rowOff>
    </xdr:to>
    <xdr:sp macro="" textlink="">
      <xdr:nvSpPr>
        <xdr:cNvPr id="131" name="円/楕円 130"/>
        <xdr:cNvSpPr/>
      </xdr:nvSpPr>
      <xdr:spPr bwMode="auto">
        <a:xfrm>
          <a:off x="5600700" y="7380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37244</xdr:rowOff>
    </xdr:from>
    <xdr:ext cx="762000" cy="259045"/>
    <xdr:sp macro="" textlink="">
      <xdr:nvSpPr>
        <xdr:cNvPr id="132" name="人口1人当たり決算額の推移該当値テキスト445"/>
        <xdr:cNvSpPr txBox="1"/>
      </xdr:nvSpPr>
      <xdr:spPr>
        <a:xfrm>
          <a:off x="5740400" y="716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32,896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270533</xdr:rowOff>
    </xdr:from>
    <xdr:to>
      <xdr:col>4</xdr:col>
      <xdr:colOff>520700</xdr:colOff>
      <xdr:row>38</xdr:row>
      <xdr:rowOff>29233</xdr:rowOff>
    </xdr:to>
    <xdr:sp macro="" textlink="">
      <xdr:nvSpPr>
        <xdr:cNvPr id="133" name="円/楕円 132"/>
        <xdr:cNvSpPr/>
      </xdr:nvSpPr>
      <xdr:spPr bwMode="auto">
        <a:xfrm>
          <a:off x="4953000" y="7395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39410</xdr:rowOff>
    </xdr:from>
    <xdr:ext cx="736600" cy="259045"/>
    <xdr:sp macro="" textlink="">
      <xdr:nvSpPr>
        <xdr:cNvPr id="134" name="テキスト ボックス 133"/>
        <xdr:cNvSpPr txBox="1"/>
      </xdr:nvSpPr>
      <xdr:spPr>
        <a:xfrm>
          <a:off x="4622800" y="716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28,994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267770</xdr:rowOff>
    </xdr:from>
    <xdr:to>
      <xdr:col>3</xdr:col>
      <xdr:colOff>955675</xdr:colOff>
      <xdr:row>38</xdr:row>
      <xdr:rowOff>26470</xdr:rowOff>
    </xdr:to>
    <xdr:sp macro="" textlink="">
      <xdr:nvSpPr>
        <xdr:cNvPr id="135" name="円/楕円 134"/>
        <xdr:cNvSpPr/>
      </xdr:nvSpPr>
      <xdr:spPr bwMode="auto">
        <a:xfrm>
          <a:off x="4254500" y="739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36647</xdr:rowOff>
    </xdr:from>
    <xdr:ext cx="762000" cy="259045"/>
    <xdr:sp macro="" textlink="">
      <xdr:nvSpPr>
        <xdr:cNvPr id="136" name="テキスト ボックス 135"/>
        <xdr:cNvSpPr txBox="1"/>
      </xdr:nvSpPr>
      <xdr:spPr>
        <a:xfrm>
          <a:off x="3924300" y="716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29,719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257457</xdr:rowOff>
    </xdr:from>
    <xdr:to>
      <xdr:col>3</xdr:col>
      <xdr:colOff>257175</xdr:colOff>
      <xdr:row>38</xdr:row>
      <xdr:rowOff>16157</xdr:rowOff>
    </xdr:to>
    <xdr:sp macro="" textlink="">
      <xdr:nvSpPr>
        <xdr:cNvPr id="137" name="円/楕円 136"/>
        <xdr:cNvSpPr/>
      </xdr:nvSpPr>
      <xdr:spPr bwMode="auto">
        <a:xfrm>
          <a:off x="3556000" y="7382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26334</xdr:rowOff>
    </xdr:from>
    <xdr:ext cx="762000" cy="259045"/>
    <xdr:sp macro="" textlink="">
      <xdr:nvSpPr>
        <xdr:cNvPr id="138" name="テキスト ボックス 137"/>
        <xdr:cNvSpPr txBox="1"/>
      </xdr:nvSpPr>
      <xdr:spPr>
        <a:xfrm>
          <a:off x="3225800" y="71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32,426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256162</xdr:rowOff>
    </xdr:from>
    <xdr:to>
      <xdr:col>2</xdr:col>
      <xdr:colOff>692150</xdr:colOff>
      <xdr:row>38</xdr:row>
      <xdr:rowOff>14862</xdr:rowOff>
    </xdr:to>
    <xdr:sp macro="" textlink="">
      <xdr:nvSpPr>
        <xdr:cNvPr id="139" name="円/楕円 138"/>
        <xdr:cNvSpPr/>
      </xdr:nvSpPr>
      <xdr:spPr bwMode="auto">
        <a:xfrm>
          <a:off x="2857500" y="738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25039</xdr:rowOff>
    </xdr:from>
    <xdr:ext cx="762000" cy="259045"/>
    <xdr:sp macro="" textlink="">
      <xdr:nvSpPr>
        <xdr:cNvPr id="140" name="テキスト ボックス 139"/>
        <xdr:cNvSpPr txBox="1"/>
      </xdr:nvSpPr>
      <xdr:spPr>
        <a:xfrm>
          <a:off x="2527300" y="714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48,340
48,078
272.06
29,617,586
28,491,658
732,410
13,911,940
31,286,373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52553</xdr:rowOff>
    </xdr:from>
    <xdr:to>
      <xdr:col>6</xdr:col>
      <xdr:colOff>511175</xdr:colOff>
      <xdr:row>36</xdr:row>
      <xdr:rowOff>88621</xdr:rowOff>
    </xdr:to>
    <xdr:cxnSp macro="">
      <xdr:nvCxnSpPr>
        <xdr:cNvPr id="61" name="直線コネクタ 60"/>
        <xdr:cNvCxnSpPr/>
      </xdr:nvCxnSpPr>
      <xdr:spPr>
        <a:xfrm flipV="1">
          <a:off x="3797300" y="6224753"/>
          <a:ext cx="8382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79947</xdr:rowOff>
    </xdr:from>
    <xdr:to>
      <xdr:col>5</xdr:col>
      <xdr:colOff>358775</xdr:colOff>
      <xdr:row>36</xdr:row>
      <xdr:rowOff>88621</xdr:rowOff>
    </xdr:to>
    <xdr:cxnSp macro="">
      <xdr:nvCxnSpPr>
        <xdr:cNvPr id="64" name="直線コネクタ 63"/>
        <xdr:cNvCxnSpPr/>
      </xdr:nvCxnSpPr>
      <xdr:spPr>
        <a:xfrm>
          <a:off x="2908300" y="6252147"/>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79324</xdr:rowOff>
    </xdr:from>
    <xdr:to>
      <xdr:col>4</xdr:col>
      <xdr:colOff>155575</xdr:colOff>
      <xdr:row>36</xdr:row>
      <xdr:rowOff>79947</xdr:rowOff>
    </xdr:to>
    <xdr:cxnSp macro="">
      <xdr:nvCxnSpPr>
        <xdr:cNvPr id="67" name="直線コネクタ 66"/>
        <xdr:cNvCxnSpPr/>
      </xdr:nvCxnSpPr>
      <xdr:spPr>
        <a:xfrm>
          <a:off x="2019300" y="6251524"/>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62052</xdr:rowOff>
    </xdr:from>
    <xdr:to>
      <xdr:col>4</xdr:col>
      <xdr:colOff>206375</xdr:colOff>
      <xdr:row>36</xdr:row>
      <xdr:rowOff>163652</xdr:rowOff>
    </xdr:to>
    <xdr:sp macro="" textlink="">
      <xdr:nvSpPr>
        <xdr:cNvPr id="68" name="フローチャート : 判断 67"/>
        <xdr:cNvSpPr/>
      </xdr:nvSpPr>
      <xdr:spPr>
        <a:xfrm>
          <a:off x="2857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154779</xdr:rowOff>
    </xdr:from>
    <xdr:ext cx="534377" cy="259045"/>
    <xdr:sp macro="" textlink="">
      <xdr:nvSpPr>
        <xdr:cNvPr id="69" name="テキスト ボックス 68"/>
        <xdr:cNvSpPr txBox="1"/>
      </xdr:nvSpPr>
      <xdr:spPr>
        <a:xfrm>
          <a:off x="2641111" y="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79324</xdr:rowOff>
    </xdr:from>
    <xdr:to>
      <xdr:col>2</xdr:col>
      <xdr:colOff>638175</xdr:colOff>
      <xdr:row>36</xdr:row>
      <xdr:rowOff>110668</xdr:rowOff>
    </xdr:to>
    <xdr:cxnSp macro="">
      <xdr:nvCxnSpPr>
        <xdr:cNvPr id="70" name="直線コネクタ 69"/>
        <xdr:cNvCxnSpPr/>
      </xdr:nvCxnSpPr>
      <xdr:spPr>
        <a:xfrm flipV="1">
          <a:off x="1130300" y="6251524"/>
          <a:ext cx="889000" cy="3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66840</xdr:rowOff>
    </xdr:from>
    <xdr:to>
      <xdr:col>3</xdr:col>
      <xdr:colOff>3175</xdr:colOff>
      <xdr:row>36</xdr:row>
      <xdr:rowOff>168440</xdr:rowOff>
    </xdr:to>
    <xdr:sp macro="" textlink="">
      <xdr:nvSpPr>
        <xdr:cNvPr id="71" name="フローチャート : 判断 70"/>
        <xdr:cNvSpPr/>
      </xdr:nvSpPr>
      <xdr:spPr>
        <a:xfrm>
          <a:off x="1968500" y="62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159567</xdr:rowOff>
    </xdr:from>
    <xdr:ext cx="534377" cy="259045"/>
    <xdr:sp macro="" textlink="">
      <xdr:nvSpPr>
        <xdr:cNvPr id="72" name="テキスト ボックス 71"/>
        <xdr:cNvSpPr txBox="1"/>
      </xdr:nvSpPr>
      <xdr:spPr>
        <a:xfrm>
          <a:off x="1752111"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40907</xdr:rowOff>
    </xdr:from>
    <xdr:to>
      <xdr:col>1</xdr:col>
      <xdr:colOff>485775</xdr:colOff>
      <xdr:row>36</xdr:row>
      <xdr:rowOff>142507</xdr:rowOff>
    </xdr:to>
    <xdr:sp macro="" textlink="">
      <xdr:nvSpPr>
        <xdr:cNvPr id="73" name="フローチャート : 判断 72"/>
        <xdr:cNvSpPr/>
      </xdr:nvSpPr>
      <xdr:spPr>
        <a:xfrm>
          <a:off x="1079500" y="62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159034</xdr:rowOff>
    </xdr:from>
    <xdr:ext cx="534377" cy="259045"/>
    <xdr:sp macro="" textlink="">
      <xdr:nvSpPr>
        <xdr:cNvPr id="74" name="テキスト ボックス 73"/>
        <xdr:cNvSpPr txBox="1"/>
      </xdr:nvSpPr>
      <xdr:spPr>
        <a:xfrm>
          <a:off x="863111" y="59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1753</xdr:rowOff>
    </xdr:from>
    <xdr:to>
      <xdr:col>6</xdr:col>
      <xdr:colOff>561975</xdr:colOff>
      <xdr:row>36</xdr:row>
      <xdr:rowOff>103353</xdr:rowOff>
    </xdr:to>
    <xdr:sp macro="" textlink="">
      <xdr:nvSpPr>
        <xdr:cNvPr id="80" name="円/楕円 79"/>
        <xdr:cNvSpPr/>
      </xdr:nvSpPr>
      <xdr:spPr>
        <a:xfrm>
          <a:off x="4584700" y="61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151630</xdr:rowOff>
    </xdr:from>
    <xdr:ext cx="534377" cy="259045"/>
    <xdr:sp macro="" textlink="">
      <xdr:nvSpPr>
        <xdr:cNvPr id="81" name="人件費該当値テキスト"/>
        <xdr:cNvSpPr txBox="1"/>
      </xdr:nvSpPr>
      <xdr:spPr>
        <a:xfrm>
          <a:off x="4686300" y="61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69,862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37821</xdr:rowOff>
    </xdr:from>
    <xdr:to>
      <xdr:col>5</xdr:col>
      <xdr:colOff>409575</xdr:colOff>
      <xdr:row>36</xdr:row>
      <xdr:rowOff>139421</xdr:rowOff>
    </xdr:to>
    <xdr:sp macro="" textlink="">
      <xdr:nvSpPr>
        <xdr:cNvPr id="82" name="円/楕円 81"/>
        <xdr:cNvSpPr/>
      </xdr:nvSpPr>
      <xdr:spPr>
        <a:xfrm>
          <a:off x="3746500" y="621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130548</xdr:rowOff>
    </xdr:from>
    <xdr:ext cx="534377" cy="259045"/>
    <xdr:sp macro="" textlink="">
      <xdr:nvSpPr>
        <xdr:cNvPr id="83" name="テキスト ボックス 82"/>
        <xdr:cNvSpPr txBox="1"/>
      </xdr:nvSpPr>
      <xdr:spPr>
        <a:xfrm>
          <a:off x="3530111" y="63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29147</xdr:rowOff>
    </xdr:from>
    <xdr:to>
      <xdr:col>4</xdr:col>
      <xdr:colOff>206375</xdr:colOff>
      <xdr:row>36</xdr:row>
      <xdr:rowOff>130747</xdr:rowOff>
    </xdr:to>
    <xdr:sp macro="" textlink="">
      <xdr:nvSpPr>
        <xdr:cNvPr id="84" name="円/楕円 83"/>
        <xdr:cNvSpPr/>
      </xdr:nvSpPr>
      <xdr:spPr>
        <a:xfrm>
          <a:off x="2857500" y="62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147274</xdr:rowOff>
    </xdr:from>
    <xdr:ext cx="534377" cy="259045"/>
    <xdr:sp macro="" textlink="">
      <xdr:nvSpPr>
        <xdr:cNvPr id="85" name="テキスト ボックス 84"/>
        <xdr:cNvSpPr txBox="1"/>
      </xdr:nvSpPr>
      <xdr:spPr>
        <a:xfrm>
          <a:off x="2641111" y="59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28524</xdr:rowOff>
    </xdr:from>
    <xdr:to>
      <xdr:col>3</xdr:col>
      <xdr:colOff>3175</xdr:colOff>
      <xdr:row>36</xdr:row>
      <xdr:rowOff>130124</xdr:rowOff>
    </xdr:to>
    <xdr:sp macro="" textlink="">
      <xdr:nvSpPr>
        <xdr:cNvPr id="86" name="円/楕円 85"/>
        <xdr:cNvSpPr/>
      </xdr:nvSpPr>
      <xdr:spPr>
        <a:xfrm>
          <a:off x="1968500" y="62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146651</xdr:rowOff>
    </xdr:from>
    <xdr:ext cx="534377" cy="259045"/>
    <xdr:sp macro="" textlink="">
      <xdr:nvSpPr>
        <xdr:cNvPr id="87" name="テキスト ボックス 86"/>
        <xdr:cNvSpPr txBox="1"/>
      </xdr:nvSpPr>
      <xdr:spPr>
        <a:xfrm>
          <a:off x="1752111" y="59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59868</xdr:rowOff>
    </xdr:from>
    <xdr:to>
      <xdr:col>1</xdr:col>
      <xdr:colOff>485775</xdr:colOff>
      <xdr:row>36</xdr:row>
      <xdr:rowOff>161468</xdr:rowOff>
    </xdr:to>
    <xdr:sp macro="" textlink="">
      <xdr:nvSpPr>
        <xdr:cNvPr id="88" name="円/楕円 87"/>
        <xdr:cNvSpPr/>
      </xdr:nvSpPr>
      <xdr:spPr>
        <a:xfrm>
          <a:off x="1079500" y="623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152595</xdr:rowOff>
    </xdr:from>
    <xdr:ext cx="534377" cy="259045"/>
    <xdr:sp macro="" textlink="">
      <xdr:nvSpPr>
        <xdr:cNvPr id="89" name="テキスト ボックス 88"/>
        <xdr:cNvSpPr txBox="1"/>
      </xdr:nvSpPr>
      <xdr:spPr>
        <a:xfrm>
          <a:off x="863111" y="63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66,560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92202</xdr:rowOff>
    </xdr:from>
    <xdr:to>
      <xdr:col>6</xdr:col>
      <xdr:colOff>511175</xdr:colOff>
      <xdr:row>56</xdr:row>
      <xdr:rowOff>101854</xdr:rowOff>
    </xdr:to>
    <xdr:cxnSp macro="">
      <xdr:nvCxnSpPr>
        <xdr:cNvPr id="119" name="直線コネクタ 118"/>
        <xdr:cNvCxnSpPr/>
      </xdr:nvCxnSpPr>
      <xdr:spPr>
        <a:xfrm flipV="1">
          <a:off x="3797300" y="969340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101854</xdr:rowOff>
    </xdr:from>
    <xdr:to>
      <xdr:col>5</xdr:col>
      <xdr:colOff>358775</xdr:colOff>
      <xdr:row>56</xdr:row>
      <xdr:rowOff>153365</xdr:rowOff>
    </xdr:to>
    <xdr:cxnSp macro="">
      <xdr:nvCxnSpPr>
        <xdr:cNvPr id="122" name="直線コネクタ 121"/>
        <xdr:cNvCxnSpPr/>
      </xdr:nvCxnSpPr>
      <xdr:spPr>
        <a:xfrm flipV="1">
          <a:off x="2908300" y="9703054"/>
          <a:ext cx="8890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153365</xdr:rowOff>
    </xdr:from>
    <xdr:to>
      <xdr:col>4</xdr:col>
      <xdr:colOff>155575</xdr:colOff>
      <xdr:row>57</xdr:row>
      <xdr:rowOff>45974</xdr:rowOff>
    </xdr:to>
    <xdr:cxnSp macro="">
      <xdr:nvCxnSpPr>
        <xdr:cNvPr id="125" name="直線コネクタ 124"/>
        <xdr:cNvCxnSpPr/>
      </xdr:nvCxnSpPr>
      <xdr:spPr>
        <a:xfrm flipV="1">
          <a:off x="2019300" y="9754565"/>
          <a:ext cx="889000" cy="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165570</xdr:rowOff>
    </xdr:from>
    <xdr:to>
      <xdr:col>4</xdr:col>
      <xdr:colOff>206375</xdr:colOff>
      <xdr:row>57</xdr:row>
      <xdr:rowOff>95720</xdr:rowOff>
    </xdr:to>
    <xdr:sp macro="" textlink="">
      <xdr:nvSpPr>
        <xdr:cNvPr id="126" name="フローチャート : 判断 125"/>
        <xdr:cNvSpPr/>
      </xdr:nvSpPr>
      <xdr:spPr>
        <a:xfrm>
          <a:off x="2857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86847</xdr:rowOff>
    </xdr:from>
    <xdr:ext cx="534377" cy="259045"/>
    <xdr:sp macro="" textlink="">
      <xdr:nvSpPr>
        <xdr:cNvPr id="127" name="テキスト ボックス 126"/>
        <xdr:cNvSpPr txBox="1"/>
      </xdr:nvSpPr>
      <xdr:spPr>
        <a:xfrm>
          <a:off x="2641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36106</xdr:rowOff>
    </xdr:from>
    <xdr:to>
      <xdr:col>2</xdr:col>
      <xdr:colOff>638175</xdr:colOff>
      <xdr:row>57</xdr:row>
      <xdr:rowOff>45974</xdr:rowOff>
    </xdr:to>
    <xdr:cxnSp macro="">
      <xdr:nvCxnSpPr>
        <xdr:cNvPr id="128" name="直線コネクタ 127"/>
        <xdr:cNvCxnSpPr/>
      </xdr:nvCxnSpPr>
      <xdr:spPr>
        <a:xfrm>
          <a:off x="1130300" y="980875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159614</xdr:rowOff>
    </xdr:from>
    <xdr:to>
      <xdr:col>3</xdr:col>
      <xdr:colOff>3175</xdr:colOff>
      <xdr:row>57</xdr:row>
      <xdr:rowOff>89764</xdr:rowOff>
    </xdr:to>
    <xdr:sp macro="" textlink="">
      <xdr:nvSpPr>
        <xdr:cNvPr id="129" name="フローチャート : 判断 128"/>
        <xdr:cNvSpPr/>
      </xdr:nvSpPr>
      <xdr:spPr>
        <a:xfrm>
          <a:off x="1968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106291</xdr:rowOff>
    </xdr:from>
    <xdr:ext cx="534377" cy="259045"/>
    <xdr:sp macro="" textlink="">
      <xdr:nvSpPr>
        <xdr:cNvPr id="130" name="テキスト ボックス 129"/>
        <xdr:cNvSpPr txBox="1"/>
      </xdr:nvSpPr>
      <xdr:spPr>
        <a:xfrm>
          <a:off x="1752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31229</xdr:rowOff>
    </xdr:from>
    <xdr:to>
      <xdr:col>1</xdr:col>
      <xdr:colOff>485775</xdr:colOff>
      <xdr:row>57</xdr:row>
      <xdr:rowOff>132829</xdr:rowOff>
    </xdr:to>
    <xdr:sp macro="" textlink="">
      <xdr:nvSpPr>
        <xdr:cNvPr id="131" name="フローチャート : 判断 130"/>
        <xdr:cNvSpPr/>
      </xdr:nvSpPr>
      <xdr:spPr>
        <a:xfrm>
          <a:off x="1079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123956</xdr:rowOff>
    </xdr:from>
    <xdr:ext cx="534377" cy="259045"/>
    <xdr:sp macro="" textlink="">
      <xdr:nvSpPr>
        <xdr:cNvPr id="132" name="テキスト ボックス 131"/>
        <xdr:cNvSpPr txBox="1"/>
      </xdr:nvSpPr>
      <xdr:spPr>
        <a:xfrm>
          <a:off x="863111" y="98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41402</xdr:rowOff>
    </xdr:from>
    <xdr:to>
      <xdr:col>6</xdr:col>
      <xdr:colOff>561975</xdr:colOff>
      <xdr:row>56</xdr:row>
      <xdr:rowOff>143002</xdr:rowOff>
    </xdr:to>
    <xdr:sp macro="" textlink="">
      <xdr:nvSpPr>
        <xdr:cNvPr id="138" name="円/楕円 137"/>
        <xdr:cNvSpPr/>
      </xdr:nvSpPr>
      <xdr:spPr>
        <a:xfrm>
          <a:off x="4584700" y="964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19829</xdr:rowOff>
    </xdr:from>
    <xdr:ext cx="534377" cy="259045"/>
    <xdr:sp macro="" textlink="">
      <xdr:nvSpPr>
        <xdr:cNvPr id="139" name="物件費該当値テキスト"/>
        <xdr:cNvSpPr txBox="1"/>
      </xdr:nvSpPr>
      <xdr:spPr>
        <a:xfrm>
          <a:off x="4686300" y="962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51054</xdr:rowOff>
    </xdr:from>
    <xdr:to>
      <xdr:col>5</xdr:col>
      <xdr:colOff>409575</xdr:colOff>
      <xdr:row>56</xdr:row>
      <xdr:rowOff>152654</xdr:rowOff>
    </xdr:to>
    <xdr:sp macro="" textlink="">
      <xdr:nvSpPr>
        <xdr:cNvPr id="140" name="円/楕円 139"/>
        <xdr:cNvSpPr/>
      </xdr:nvSpPr>
      <xdr:spPr>
        <a:xfrm>
          <a:off x="3746500" y="96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143781</xdr:rowOff>
    </xdr:from>
    <xdr:ext cx="534377" cy="259045"/>
    <xdr:sp macro="" textlink="">
      <xdr:nvSpPr>
        <xdr:cNvPr id="141" name="テキスト ボックス 140"/>
        <xdr:cNvSpPr txBox="1"/>
      </xdr:nvSpPr>
      <xdr:spPr>
        <a:xfrm>
          <a:off x="3530111" y="97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102565</xdr:rowOff>
    </xdr:from>
    <xdr:to>
      <xdr:col>4</xdr:col>
      <xdr:colOff>206375</xdr:colOff>
      <xdr:row>57</xdr:row>
      <xdr:rowOff>32715</xdr:rowOff>
    </xdr:to>
    <xdr:sp macro="" textlink="">
      <xdr:nvSpPr>
        <xdr:cNvPr id="142" name="円/楕円 141"/>
        <xdr:cNvSpPr/>
      </xdr:nvSpPr>
      <xdr:spPr>
        <a:xfrm>
          <a:off x="2857500" y="97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49242</xdr:rowOff>
    </xdr:from>
    <xdr:ext cx="534377" cy="259045"/>
    <xdr:sp macro="" textlink="">
      <xdr:nvSpPr>
        <xdr:cNvPr id="143" name="テキスト ボックス 142"/>
        <xdr:cNvSpPr txBox="1"/>
      </xdr:nvSpPr>
      <xdr:spPr>
        <a:xfrm>
          <a:off x="2641111" y="94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166624</xdr:rowOff>
    </xdr:from>
    <xdr:to>
      <xdr:col>3</xdr:col>
      <xdr:colOff>3175</xdr:colOff>
      <xdr:row>57</xdr:row>
      <xdr:rowOff>96774</xdr:rowOff>
    </xdr:to>
    <xdr:sp macro="" textlink="">
      <xdr:nvSpPr>
        <xdr:cNvPr id="144" name="円/楕円 143"/>
        <xdr:cNvSpPr/>
      </xdr:nvSpPr>
      <xdr:spPr>
        <a:xfrm>
          <a:off x="1968500" y="97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87901</xdr:rowOff>
    </xdr:from>
    <xdr:ext cx="534377" cy="259045"/>
    <xdr:sp macro="" textlink="">
      <xdr:nvSpPr>
        <xdr:cNvPr id="145" name="テキスト ボックス 144"/>
        <xdr:cNvSpPr txBox="1"/>
      </xdr:nvSpPr>
      <xdr:spPr>
        <a:xfrm>
          <a:off x="1752111" y="98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156756</xdr:rowOff>
    </xdr:from>
    <xdr:to>
      <xdr:col>1</xdr:col>
      <xdr:colOff>485775</xdr:colOff>
      <xdr:row>57</xdr:row>
      <xdr:rowOff>86906</xdr:rowOff>
    </xdr:to>
    <xdr:sp macro="" textlink="">
      <xdr:nvSpPr>
        <xdr:cNvPr id="146" name="円/楕円 145"/>
        <xdr:cNvSpPr/>
      </xdr:nvSpPr>
      <xdr:spPr>
        <a:xfrm>
          <a:off x="1079500" y="97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103433</xdr:rowOff>
    </xdr:from>
    <xdr:ext cx="534377" cy="259045"/>
    <xdr:sp macro="" textlink="">
      <xdr:nvSpPr>
        <xdr:cNvPr id="147" name="テキスト ボックス 146"/>
        <xdr:cNvSpPr txBox="1"/>
      </xdr:nvSpPr>
      <xdr:spPr>
        <a:xfrm>
          <a:off x="863111" y="953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156192</xdr:rowOff>
    </xdr:from>
    <xdr:to>
      <xdr:col>6</xdr:col>
      <xdr:colOff>511175</xdr:colOff>
      <xdr:row>78</xdr:row>
      <xdr:rowOff>156714</xdr:rowOff>
    </xdr:to>
    <xdr:cxnSp macro="">
      <xdr:nvCxnSpPr>
        <xdr:cNvPr id="178" name="直線コネクタ 177"/>
        <xdr:cNvCxnSpPr/>
      </xdr:nvCxnSpPr>
      <xdr:spPr>
        <a:xfrm flipV="1">
          <a:off x="3797300" y="13529292"/>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156714</xdr:rowOff>
    </xdr:from>
    <xdr:to>
      <xdr:col>5</xdr:col>
      <xdr:colOff>358775</xdr:colOff>
      <xdr:row>78</xdr:row>
      <xdr:rowOff>161711</xdr:rowOff>
    </xdr:to>
    <xdr:cxnSp macro="">
      <xdr:nvCxnSpPr>
        <xdr:cNvPr id="181" name="直線コネクタ 180"/>
        <xdr:cNvCxnSpPr/>
      </xdr:nvCxnSpPr>
      <xdr:spPr>
        <a:xfrm flipV="1">
          <a:off x="2908300" y="13529814"/>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161711</xdr:rowOff>
    </xdr:from>
    <xdr:to>
      <xdr:col>4</xdr:col>
      <xdr:colOff>155575</xdr:colOff>
      <xdr:row>79</xdr:row>
      <xdr:rowOff>450</xdr:rowOff>
    </xdr:to>
    <xdr:cxnSp macro="">
      <xdr:nvCxnSpPr>
        <xdr:cNvPr id="184" name="直線コネクタ 183"/>
        <xdr:cNvCxnSpPr/>
      </xdr:nvCxnSpPr>
      <xdr:spPr>
        <a:xfrm flipV="1">
          <a:off x="2019300" y="13534811"/>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5" name="フローチャート : 判断 184"/>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6" name="テキスト ボックス 185"/>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450</xdr:rowOff>
    </xdr:from>
    <xdr:to>
      <xdr:col>2</xdr:col>
      <xdr:colOff>638175</xdr:colOff>
      <xdr:row>79</xdr:row>
      <xdr:rowOff>6066</xdr:rowOff>
    </xdr:to>
    <xdr:cxnSp macro="">
      <xdr:nvCxnSpPr>
        <xdr:cNvPr id="187" name="直線コネクタ 186"/>
        <xdr:cNvCxnSpPr/>
      </xdr:nvCxnSpPr>
      <xdr:spPr>
        <a:xfrm flipV="1">
          <a:off x="1130300" y="13545000"/>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88" name="フローチャート : 判断 187"/>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89" name="テキスト ボックス 188"/>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0" name="フローチャート : 判断 189"/>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1" name="テキスト ボックス 190"/>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105392</xdr:rowOff>
    </xdr:from>
    <xdr:to>
      <xdr:col>6</xdr:col>
      <xdr:colOff>561975</xdr:colOff>
      <xdr:row>79</xdr:row>
      <xdr:rowOff>35542</xdr:rowOff>
    </xdr:to>
    <xdr:sp macro="" textlink="">
      <xdr:nvSpPr>
        <xdr:cNvPr id="197" name="円/楕円 196"/>
        <xdr:cNvSpPr/>
      </xdr:nvSpPr>
      <xdr:spPr>
        <a:xfrm>
          <a:off x="4584700" y="134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20319</xdr:rowOff>
    </xdr:from>
    <xdr:ext cx="469744" cy="259045"/>
    <xdr:sp macro="" textlink="">
      <xdr:nvSpPr>
        <xdr:cNvPr id="198" name="維持補修費該当値テキスト"/>
        <xdr:cNvSpPr txBox="1"/>
      </xdr:nvSpPr>
      <xdr:spPr>
        <a:xfrm>
          <a:off x="4686300" y="1339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105914</xdr:rowOff>
    </xdr:from>
    <xdr:to>
      <xdr:col>5</xdr:col>
      <xdr:colOff>409575</xdr:colOff>
      <xdr:row>79</xdr:row>
      <xdr:rowOff>36064</xdr:rowOff>
    </xdr:to>
    <xdr:sp macro="" textlink="">
      <xdr:nvSpPr>
        <xdr:cNvPr id="199" name="円/楕円 198"/>
        <xdr:cNvSpPr/>
      </xdr:nvSpPr>
      <xdr:spPr>
        <a:xfrm>
          <a:off x="3746500" y="134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27191</xdr:rowOff>
    </xdr:from>
    <xdr:ext cx="469744" cy="259045"/>
    <xdr:sp macro="" textlink="">
      <xdr:nvSpPr>
        <xdr:cNvPr id="200" name="テキスト ボックス 199"/>
        <xdr:cNvSpPr txBox="1"/>
      </xdr:nvSpPr>
      <xdr:spPr>
        <a:xfrm>
          <a:off x="3562427" y="1357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110911</xdr:rowOff>
    </xdr:from>
    <xdr:to>
      <xdr:col>4</xdr:col>
      <xdr:colOff>206375</xdr:colOff>
      <xdr:row>79</xdr:row>
      <xdr:rowOff>41061</xdr:rowOff>
    </xdr:to>
    <xdr:sp macro="" textlink="">
      <xdr:nvSpPr>
        <xdr:cNvPr id="201" name="円/楕円 200"/>
        <xdr:cNvSpPr/>
      </xdr:nvSpPr>
      <xdr:spPr>
        <a:xfrm>
          <a:off x="2857500" y="134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32188</xdr:rowOff>
    </xdr:from>
    <xdr:ext cx="469744" cy="259045"/>
    <xdr:sp macro="" textlink="">
      <xdr:nvSpPr>
        <xdr:cNvPr id="202" name="テキスト ボックス 201"/>
        <xdr:cNvSpPr txBox="1"/>
      </xdr:nvSpPr>
      <xdr:spPr>
        <a:xfrm>
          <a:off x="2673427" y="1357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121100</xdr:rowOff>
    </xdr:from>
    <xdr:to>
      <xdr:col>3</xdr:col>
      <xdr:colOff>3175</xdr:colOff>
      <xdr:row>79</xdr:row>
      <xdr:rowOff>51250</xdr:rowOff>
    </xdr:to>
    <xdr:sp macro="" textlink="">
      <xdr:nvSpPr>
        <xdr:cNvPr id="203" name="円/楕円 202"/>
        <xdr:cNvSpPr/>
      </xdr:nvSpPr>
      <xdr:spPr>
        <a:xfrm>
          <a:off x="1968500" y="134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42377</xdr:rowOff>
    </xdr:from>
    <xdr:ext cx="469744" cy="259045"/>
    <xdr:sp macro="" textlink="">
      <xdr:nvSpPr>
        <xdr:cNvPr id="204" name="テキスト ボックス 203"/>
        <xdr:cNvSpPr txBox="1"/>
      </xdr:nvSpPr>
      <xdr:spPr>
        <a:xfrm>
          <a:off x="1784427" y="135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126716</xdr:rowOff>
    </xdr:from>
    <xdr:to>
      <xdr:col>1</xdr:col>
      <xdr:colOff>485775</xdr:colOff>
      <xdr:row>79</xdr:row>
      <xdr:rowOff>56866</xdr:rowOff>
    </xdr:to>
    <xdr:sp macro="" textlink="">
      <xdr:nvSpPr>
        <xdr:cNvPr id="205" name="円/楕円 204"/>
        <xdr:cNvSpPr/>
      </xdr:nvSpPr>
      <xdr:spPr>
        <a:xfrm>
          <a:off x="1079500" y="134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47993</xdr:rowOff>
    </xdr:from>
    <xdr:ext cx="469744" cy="259045"/>
    <xdr:sp macro="" textlink="">
      <xdr:nvSpPr>
        <xdr:cNvPr id="206" name="テキスト ボックス 205"/>
        <xdr:cNvSpPr txBox="1"/>
      </xdr:nvSpPr>
      <xdr:spPr>
        <a:xfrm>
          <a:off x="895427" y="1359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74155</xdr:rowOff>
    </xdr:from>
    <xdr:to>
      <xdr:col>6</xdr:col>
      <xdr:colOff>511175</xdr:colOff>
      <xdr:row>94</xdr:row>
      <xdr:rowOff>166154</xdr:rowOff>
    </xdr:to>
    <xdr:cxnSp macro="">
      <xdr:nvCxnSpPr>
        <xdr:cNvPr id="236" name="直線コネクタ 235"/>
        <xdr:cNvCxnSpPr/>
      </xdr:nvCxnSpPr>
      <xdr:spPr>
        <a:xfrm flipV="1">
          <a:off x="3797300" y="16190455"/>
          <a:ext cx="838200" cy="9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166154</xdr:rowOff>
    </xdr:from>
    <xdr:to>
      <xdr:col>5</xdr:col>
      <xdr:colOff>358775</xdr:colOff>
      <xdr:row>94</xdr:row>
      <xdr:rowOff>168593</xdr:rowOff>
    </xdr:to>
    <xdr:cxnSp macro="">
      <xdr:nvCxnSpPr>
        <xdr:cNvPr id="239" name="直線コネクタ 238"/>
        <xdr:cNvCxnSpPr/>
      </xdr:nvCxnSpPr>
      <xdr:spPr>
        <a:xfrm flipV="1">
          <a:off x="2908300" y="1628245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168593</xdr:rowOff>
    </xdr:from>
    <xdr:to>
      <xdr:col>4</xdr:col>
      <xdr:colOff>155575</xdr:colOff>
      <xdr:row>95</xdr:row>
      <xdr:rowOff>123710</xdr:rowOff>
    </xdr:to>
    <xdr:cxnSp macro="">
      <xdr:nvCxnSpPr>
        <xdr:cNvPr id="242" name="直線コネクタ 241"/>
        <xdr:cNvCxnSpPr/>
      </xdr:nvCxnSpPr>
      <xdr:spPr>
        <a:xfrm flipV="1">
          <a:off x="2019300" y="16284893"/>
          <a:ext cx="889000" cy="1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62001</xdr:rowOff>
    </xdr:from>
    <xdr:to>
      <xdr:col>4</xdr:col>
      <xdr:colOff>206375</xdr:colOff>
      <xdr:row>97</xdr:row>
      <xdr:rowOff>163601</xdr:rowOff>
    </xdr:to>
    <xdr:sp macro="" textlink="">
      <xdr:nvSpPr>
        <xdr:cNvPr id="243" name="フローチャート : 判断 242"/>
        <xdr:cNvSpPr/>
      </xdr:nvSpPr>
      <xdr:spPr>
        <a:xfrm>
          <a:off x="2857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154728</xdr:rowOff>
    </xdr:from>
    <xdr:ext cx="534377" cy="259045"/>
    <xdr:sp macro="" textlink="">
      <xdr:nvSpPr>
        <xdr:cNvPr id="244" name="テキスト ボックス 243"/>
        <xdr:cNvSpPr txBox="1"/>
      </xdr:nvSpPr>
      <xdr:spPr>
        <a:xfrm>
          <a:off x="2641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123710</xdr:rowOff>
    </xdr:from>
    <xdr:to>
      <xdr:col>2</xdr:col>
      <xdr:colOff>638175</xdr:colOff>
      <xdr:row>95</xdr:row>
      <xdr:rowOff>129591</xdr:rowOff>
    </xdr:to>
    <xdr:cxnSp macro="">
      <xdr:nvCxnSpPr>
        <xdr:cNvPr id="245" name="直線コネクタ 244"/>
        <xdr:cNvCxnSpPr/>
      </xdr:nvCxnSpPr>
      <xdr:spPr>
        <a:xfrm flipV="1">
          <a:off x="1130300" y="16411460"/>
          <a:ext cx="8890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139802</xdr:rowOff>
    </xdr:from>
    <xdr:to>
      <xdr:col>3</xdr:col>
      <xdr:colOff>3175</xdr:colOff>
      <xdr:row>98</xdr:row>
      <xdr:rowOff>69952</xdr:rowOff>
    </xdr:to>
    <xdr:sp macro="" textlink="">
      <xdr:nvSpPr>
        <xdr:cNvPr id="246" name="フローチャート : 判断 245"/>
        <xdr:cNvSpPr/>
      </xdr:nvSpPr>
      <xdr:spPr>
        <a:xfrm>
          <a:off x="1968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61079</xdr:rowOff>
    </xdr:from>
    <xdr:ext cx="534377" cy="259045"/>
    <xdr:sp macro="" textlink="">
      <xdr:nvSpPr>
        <xdr:cNvPr id="247" name="テキスト ボックス 246"/>
        <xdr:cNvSpPr txBox="1"/>
      </xdr:nvSpPr>
      <xdr:spPr>
        <a:xfrm>
          <a:off x="1752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158750</xdr:rowOff>
    </xdr:from>
    <xdr:to>
      <xdr:col>1</xdr:col>
      <xdr:colOff>485775</xdr:colOff>
      <xdr:row>98</xdr:row>
      <xdr:rowOff>88900</xdr:rowOff>
    </xdr:to>
    <xdr:sp macro="" textlink="">
      <xdr:nvSpPr>
        <xdr:cNvPr id="248" name="フローチャート : 判断 247"/>
        <xdr:cNvSpPr/>
      </xdr:nvSpPr>
      <xdr:spPr>
        <a:xfrm>
          <a:off x="1079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80027</xdr:rowOff>
    </xdr:from>
    <xdr:ext cx="534377" cy="259045"/>
    <xdr:sp macro="" textlink="">
      <xdr:nvSpPr>
        <xdr:cNvPr id="249" name="テキスト ボックス 248"/>
        <xdr:cNvSpPr txBox="1"/>
      </xdr:nvSpPr>
      <xdr:spPr>
        <a:xfrm>
          <a:off x="863111" y="168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23355</xdr:rowOff>
    </xdr:from>
    <xdr:to>
      <xdr:col>6</xdr:col>
      <xdr:colOff>561975</xdr:colOff>
      <xdr:row>94</xdr:row>
      <xdr:rowOff>124955</xdr:rowOff>
    </xdr:to>
    <xdr:sp macro="" textlink="">
      <xdr:nvSpPr>
        <xdr:cNvPr id="255" name="円/楕円 254"/>
        <xdr:cNvSpPr/>
      </xdr:nvSpPr>
      <xdr:spPr>
        <a:xfrm>
          <a:off x="4584700" y="161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46232</xdr:rowOff>
    </xdr:from>
    <xdr:ext cx="599010" cy="259045"/>
    <xdr:sp macro="" textlink="">
      <xdr:nvSpPr>
        <xdr:cNvPr id="256" name="扶助費該当値テキスト"/>
        <xdr:cNvSpPr txBox="1"/>
      </xdr:nvSpPr>
      <xdr:spPr>
        <a:xfrm>
          <a:off x="4686300" y="1599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125,161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115354</xdr:rowOff>
    </xdr:from>
    <xdr:to>
      <xdr:col>5</xdr:col>
      <xdr:colOff>409575</xdr:colOff>
      <xdr:row>95</xdr:row>
      <xdr:rowOff>45504</xdr:rowOff>
    </xdr:to>
    <xdr:sp macro="" textlink="">
      <xdr:nvSpPr>
        <xdr:cNvPr id="257" name="円/楕円 256"/>
        <xdr:cNvSpPr/>
      </xdr:nvSpPr>
      <xdr:spPr>
        <a:xfrm>
          <a:off x="3746500" y="162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62031</xdr:rowOff>
    </xdr:from>
    <xdr:ext cx="599010" cy="259045"/>
    <xdr:sp macro="" textlink="">
      <xdr:nvSpPr>
        <xdr:cNvPr id="258" name="テキスト ボックス 257"/>
        <xdr:cNvSpPr txBox="1"/>
      </xdr:nvSpPr>
      <xdr:spPr>
        <a:xfrm>
          <a:off x="3497794" y="1600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117,917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117793</xdr:rowOff>
    </xdr:from>
    <xdr:to>
      <xdr:col>4</xdr:col>
      <xdr:colOff>206375</xdr:colOff>
      <xdr:row>95</xdr:row>
      <xdr:rowOff>47943</xdr:rowOff>
    </xdr:to>
    <xdr:sp macro="" textlink="">
      <xdr:nvSpPr>
        <xdr:cNvPr id="259" name="円/楕円 258"/>
        <xdr:cNvSpPr/>
      </xdr:nvSpPr>
      <xdr:spPr>
        <a:xfrm>
          <a:off x="2857500" y="162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64470</xdr:rowOff>
    </xdr:from>
    <xdr:ext cx="599010" cy="259045"/>
    <xdr:sp macro="" textlink="">
      <xdr:nvSpPr>
        <xdr:cNvPr id="260" name="テキスト ボックス 259"/>
        <xdr:cNvSpPr txBox="1"/>
      </xdr:nvSpPr>
      <xdr:spPr>
        <a:xfrm>
          <a:off x="2608794" y="160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117,725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72910</xdr:rowOff>
    </xdr:from>
    <xdr:to>
      <xdr:col>3</xdr:col>
      <xdr:colOff>3175</xdr:colOff>
      <xdr:row>96</xdr:row>
      <xdr:rowOff>3060</xdr:rowOff>
    </xdr:to>
    <xdr:sp macro="" textlink="">
      <xdr:nvSpPr>
        <xdr:cNvPr id="261" name="円/楕円 260"/>
        <xdr:cNvSpPr/>
      </xdr:nvSpPr>
      <xdr:spPr>
        <a:xfrm>
          <a:off x="1968500" y="163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19587</xdr:rowOff>
    </xdr:from>
    <xdr:ext cx="599010" cy="259045"/>
    <xdr:sp macro="" textlink="">
      <xdr:nvSpPr>
        <xdr:cNvPr id="262" name="テキスト ボックス 261"/>
        <xdr:cNvSpPr txBox="1"/>
      </xdr:nvSpPr>
      <xdr:spPr>
        <a:xfrm>
          <a:off x="1719794" y="1613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78791</xdr:rowOff>
    </xdr:from>
    <xdr:to>
      <xdr:col>1</xdr:col>
      <xdr:colOff>485775</xdr:colOff>
      <xdr:row>96</xdr:row>
      <xdr:rowOff>8941</xdr:rowOff>
    </xdr:to>
    <xdr:sp macro="" textlink="">
      <xdr:nvSpPr>
        <xdr:cNvPr id="263" name="円/楕円 262"/>
        <xdr:cNvSpPr/>
      </xdr:nvSpPr>
      <xdr:spPr>
        <a:xfrm>
          <a:off x="1079500" y="163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25468</xdr:rowOff>
    </xdr:from>
    <xdr:ext cx="599010" cy="259045"/>
    <xdr:sp macro="" textlink="">
      <xdr:nvSpPr>
        <xdr:cNvPr id="264" name="テキスト ボックス 263"/>
        <xdr:cNvSpPr txBox="1"/>
      </xdr:nvSpPr>
      <xdr:spPr>
        <a:xfrm>
          <a:off x="830794" y="1614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67,183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60280</xdr:rowOff>
    </xdr:from>
    <xdr:to>
      <xdr:col>15</xdr:col>
      <xdr:colOff>180975</xdr:colOff>
      <xdr:row>36</xdr:row>
      <xdr:rowOff>97476</xdr:rowOff>
    </xdr:to>
    <xdr:cxnSp macro="">
      <xdr:nvCxnSpPr>
        <xdr:cNvPr id="297" name="直線コネクタ 296"/>
        <xdr:cNvCxnSpPr/>
      </xdr:nvCxnSpPr>
      <xdr:spPr>
        <a:xfrm flipV="1">
          <a:off x="9639300" y="6232480"/>
          <a:ext cx="8382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97476</xdr:rowOff>
    </xdr:from>
    <xdr:to>
      <xdr:col>14</xdr:col>
      <xdr:colOff>28575</xdr:colOff>
      <xdr:row>36</xdr:row>
      <xdr:rowOff>162894</xdr:rowOff>
    </xdr:to>
    <xdr:cxnSp macro="">
      <xdr:nvCxnSpPr>
        <xdr:cNvPr id="300" name="直線コネクタ 299"/>
        <xdr:cNvCxnSpPr/>
      </xdr:nvCxnSpPr>
      <xdr:spPr>
        <a:xfrm flipV="1">
          <a:off x="8750300" y="6269676"/>
          <a:ext cx="8890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139624</xdr:rowOff>
    </xdr:from>
    <xdr:to>
      <xdr:col>12</xdr:col>
      <xdr:colOff>511175</xdr:colOff>
      <xdr:row>36</xdr:row>
      <xdr:rowOff>162894</xdr:rowOff>
    </xdr:to>
    <xdr:cxnSp macro="">
      <xdr:nvCxnSpPr>
        <xdr:cNvPr id="303" name="直線コネクタ 302"/>
        <xdr:cNvCxnSpPr/>
      </xdr:nvCxnSpPr>
      <xdr:spPr>
        <a:xfrm>
          <a:off x="7861300" y="6311824"/>
          <a:ext cx="889000" cy="2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55915</xdr:rowOff>
    </xdr:from>
    <xdr:to>
      <xdr:col>12</xdr:col>
      <xdr:colOff>561975</xdr:colOff>
      <xdr:row>37</xdr:row>
      <xdr:rowOff>157515</xdr:rowOff>
    </xdr:to>
    <xdr:sp macro="" textlink="">
      <xdr:nvSpPr>
        <xdr:cNvPr id="304" name="フローチャート : 判断 303"/>
        <xdr:cNvSpPr/>
      </xdr:nvSpPr>
      <xdr:spPr>
        <a:xfrm>
          <a:off x="8699500" y="6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148642</xdr:rowOff>
    </xdr:from>
    <xdr:ext cx="534377" cy="259045"/>
    <xdr:sp macro="" textlink="">
      <xdr:nvSpPr>
        <xdr:cNvPr id="305" name="テキスト ボックス 304"/>
        <xdr:cNvSpPr txBox="1"/>
      </xdr:nvSpPr>
      <xdr:spPr>
        <a:xfrm>
          <a:off x="8483111" y="649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134766</xdr:rowOff>
    </xdr:from>
    <xdr:to>
      <xdr:col>11</xdr:col>
      <xdr:colOff>307975</xdr:colOff>
      <xdr:row>36</xdr:row>
      <xdr:rowOff>139624</xdr:rowOff>
    </xdr:to>
    <xdr:cxnSp macro="">
      <xdr:nvCxnSpPr>
        <xdr:cNvPr id="306" name="直線コネクタ 305"/>
        <xdr:cNvCxnSpPr/>
      </xdr:nvCxnSpPr>
      <xdr:spPr>
        <a:xfrm>
          <a:off x="6972300" y="6306966"/>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24473</xdr:rowOff>
    </xdr:from>
    <xdr:to>
      <xdr:col>11</xdr:col>
      <xdr:colOff>358775</xdr:colOff>
      <xdr:row>37</xdr:row>
      <xdr:rowOff>126073</xdr:rowOff>
    </xdr:to>
    <xdr:sp macro="" textlink="">
      <xdr:nvSpPr>
        <xdr:cNvPr id="307" name="フローチャート : 判断 306"/>
        <xdr:cNvSpPr/>
      </xdr:nvSpPr>
      <xdr:spPr>
        <a:xfrm>
          <a:off x="7810500" y="636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117200</xdr:rowOff>
    </xdr:from>
    <xdr:ext cx="534377" cy="259045"/>
    <xdr:sp macro="" textlink="">
      <xdr:nvSpPr>
        <xdr:cNvPr id="308" name="テキスト ボックス 307"/>
        <xdr:cNvSpPr txBox="1"/>
      </xdr:nvSpPr>
      <xdr:spPr>
        <a:xfrm>
          <a:off x="7594111" y="64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53686</xdr:rowOff>
    </xdr:from>
    <xdr:to>
      <xdr:col>10</xdr:col>
      <xdr:colOff>155575</xdr:colOff>
      <xdr:row>37</xdr:row>
      <xdr:rowOff>155286</xdr:rowOff>
    </xdr:to>
    <xdr:sp macro="" textlink="">
      <xdr:nvSpPr>
        <xdr:cNvPr id="309" name="フローチャート : 判断 308"/>
        <xdr:cNvSpPr/>
      </xdr:nvSpPr>
      <xdr:spPr>
        <a:xfrm>
          <a:off x="6921500" y="639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146413</xdr:rowOff>
    </xdr:from>
    <xdr:ext cx="534377" cy="259045"/>
    <xdr:sp macro="" textlink="">
      <xdr:nvSpPr>
        <xdr:cNvPr id="310" name="テキスト ボックス 309"/>
        <xdr:cNvSpPr txBox="1"/>
      </xdr:nvSpPr>
      <xdr:spPr>
        <a:xfrm>
          <a:off x="6705111" y="649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9480</xdr:rowOff>
    </xdr:from>
    <xdr:to>
      <xdr:col>15</xdr:col>
      <xdr:colOff>231775</xdr:colOff>
      <xdr:row>36</xdr:row>
      <xdr:rowOff>111080</xdr:rowOff>
    </xdr:to>
    <xdr:sp macro="" textlink="">
      <xdr:nvSpPr>
        <xdr:cNvPr id="316" name="円/楕円 315"/>
        <xdr:cNvSpPr/>
      </xdr:nvSpPr>
      <xdr:spPr>
        <a:xfrm>
          <a:off x="10426700" y="61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159357</xdr:rowOff>
    </xdr:from>
    <xdr:ext cx="534377" cy="259045"/>
    <xdr:sp macro="" textlink="">
      <xdr:nvSpPr>
        <xdr:cNvPr id="317" name="補助費等該当値テキスト"/>
        <xdr:cNvSpPr txBox="1"/>
      </xdr:nvSpPr>
      <xdr:spPr>
        <a:xfrm>
          <a:off x="10528300" y="61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62,338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46676</xdr:rowOff>
    </xdr:from>
    <xdr:to>
      <xdr:col>14</xdr:col>
      <xdr:colOff>79375</xdr:colOff>
      <xdr:row>36</xdr:row>
      <xdr:rowOff>148276</xdr:rowOff>
    </xdr:to>
    <xdr:sp macro="" textlink="">
      <xdr:nvSpPr>
        <xdr:cNvPr id="318" name="円/楕円 317"/>
        <xdr:cNvSpPr/>
      </xdr:nvSpPr>
      <xdr:spPr>
        <a:xfrm>
          <a:off x="9588500" y="621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139403</xdr:rowOff>
    </xdr:from>
    <xdr:ext cx="534377" cy="259045"/>
    <xdr:sp macro="" textlink="">
      <xdr:nvSpPr>
        <xdr:cNvPr id="319" name="テキスト ボックス 318"/>
        <xdr:cNvSpPr txBox="1"/>
      </xdr:nvSpPr>
      <xdr:spPr>
        <a:xfrm>
          <a:off x="9372111" y="631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112094</xdr:rowOff>
    </xdr:from>
    <xdr:to>
      <xdr:col>12</xdr:col>
      <xdr:colOff>561975</xdr:colOff>
      <xdr:row>37</xdr:row>
      <xdr:rowOff>42244</xdr:rowOff>
    </xdr:to>
    <xdr:sp macro="" textlink="">
      <xdr:nvSpPr>
        <xdr:cNvPr id="320" name="円/楕円 319"/>
        <xdr:cNvSpPr/>
      </xdr:nvSpPr>
      <xdr:spPr>
        <a:xfrm>
          <a:off x="8699500" y="62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58771</xdr:rowOff>
    </xdr:from>
    <xdr:ext cx="534377" cy="259045"/>
    <xdr:sp macro="" textlink="">
      <xdr:nvSpPr>
        <xdr:cNvPr id="321" name="テキスト ボックス 320"/>
        <xdr:cNvSpPr txBox="1"/>
      </xdr:nvSpPr>
      <xdr:spPr>
        <a:xfrm>
          <a:off x="8483111" y="605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88824</xdr:rowOff>
    </xdr:from>
    <xdr:to>
      <xdr:col>11</xdr:col>
      <xdr:colOff>358775</xdr:colOff>
      <xdr:row>37</xdr:row>
      <xdr:rowOff>18974</xdr:rowOff>
    </xdr:to>
    <xdr:sp macro="" textlink="">
      <xdr:nvSpPr>
        <xdr:cNvPr id="322" name="円/楕円 321"/>
        <xdr:cNvSpPr/>
      </xdr:nvSpPr>
      <xdr:spPr>
        <a:xfrm>
          <a:off x="7810500" y="62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35501</xdr:rowOff>
    </xdr:from>
    <xdr:ext cx="534377" cy="259045"/>
    <xdr:sp macro="" textlink="">
      <xdr:nvSpPr>
        <xdr:cNvPr id="323" name="テキスト ボックス 322"/>
        <xdr:cNvSpPr txBox="1"/>
      </xdr:nvSpPr>
      <xdr:spPr>
        <a:xfrm>
          <a:off x="7594111" y="603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83966</xdr:rowOff>
    </xdr:from>
    <xdr:to>
      <xdr:col>10</xdr:col>
      <xdr:colOff>155575</xdr:colOff>
      <xdr:row>37</xdr:row>
      <xdr:rowOff>14116</xdr:rowOff>
    </xdr:to>
    <xdr:sp macro="" textlink="">
      <xdr:nvSpPr>
        <xdr:cNvPr id="324" name="円/楕円 323"/>
        <xdr:cNvSpPr/>
      </xdr:nvSpPr>
      <xdr:spPr>
        <a:xfrm>
          <a:off x="6921500" y="62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30643</xdr:rowOff>
    </xdr:from>
    <xdr:ext cx="534377" cy="259045"/>
    <xdr:sp macro="" textlink="">
      <xdr:nvSpPr>
        <xdr:cNvPr id="325" name="テキスト ボックス 324"/>
        <xdr:cNvSpPr txBox="1"/>
      </xdr:nvSpPr>
      <xdr:spPr>
        <a:xfrm>
          <a:off x="6705111" y="60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111692</xdr:rowOff>
    </xdr:from>
    <xdr:to>
      <xdr:col>15</xdr:col>
      <xdr:colOff>180975</xdr:colOff>
      <xdr:row>57</xdr:row>
      <xdr:rowOff>41425</xdr:rowOff>
    </xdr:to>
    <xdr:cxnSp macro="">
      <xdr:nvCxnSpPr>
        <xdr:cNvPr id="352" name="直線コネクタ 351"/>
        <xdr:cNvCxnSpPr/>
      </xdr:nvCxnSpPr>
      <xdr:spPr>
        <a:xfrm>
          <a:off x="9639300" y="9541442"/>
          <a:ext cx="838200" cy="27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111692</xdr:rowOff>
    </xdr:from>
    <xdr:to>
      <xdr:col>14</xdr:col>
      <xdr:colOff>28575</xdr:colOff>
      <xdr:row>56</xdr:row>
      <xdr:rowOff>26905</xdr:rowOff>
    </xdr:to>
    <xdr:cxnSp macro="">
      <xdr:nvCxnSpPr>
        <xdr:cNvPr id="355" name="直線コネクタ 354"/>
        <xdr:cNvCxnSpPr/>
      </xdr:nvCxnSpPr>
      <xdr:spPr>
        <a:xfrm flipV="1">
          <a:off x="8750300" y="9541442"/>
          <a:ext cx="889000" cy="8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26905</xdr:rowOff>
    </xdr:from>
    <xdr:to>
      <xdr:col>12</xdr:col>
      <xdr:colOff>511175</xdr:colOff>
      <xdr:row>57</xdr:row>
      <xdr:rowOff>22199</xdr:rowOff>
    </xdr:to>
    <xdr:cxnSp macro="">
      <xdr:nvCxnSpPr>
        <xdr:cNvPr id="358" name="直線コネクタ 357"/>
        <xdr:cNvCxnSpPr/>
      </xdr:nvCxnSpPr>
      <xdr:spPr>
        <a:xfrm flipV="1">
          <a:off x="7861300" y="9628105"/>
          <a:ext cx="889000" cy="16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128882</xdr:rowOff>
    </xdr:from>
    <xdr:to>
      <xdr:col>12</xdr:col>
      <xdr:colOff>561975</xdr:colOff>
      <xdr:row>57</xdr:row>
      <xdr:rowOff>59032</xdr:rowOff>
    </xdr:to>
    <xdr:sp macro="" textlink="">
      <xdr:nvSpPr>
        <xdr:cNvPr id="359" name="フローチャート : 判断 358"/>
        <xdr:cNvSpPr/>
      </xdr:nvSpPr>
      <xdr:spPr>
        <a:xfrm>
          <a:off x="8699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50159</xdr:rowOff>
    </xdr:from>
    <xdr:ext cx="534377" cy="259045"/>
    <xdr:sp macro="" textlink="">
      <xdr:nvSpPr>
        <xdr:cNvPr id="360" name="テキスト ボックス 359"/>
        <xdr:cNvSpPr txBox="1"/>
      </xdr:nvSpPr>
      <xdr:spPr>
        <a:xfrm>
          <a:off x="8483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15094</xdr:rowOff>
    </xdr:from>
    <xdr:to>
      <xdr:col>11</xdr:col>
      <xdr:colOff>307975</xdr:colOff>
      <xdr:row>57</xdr:row>
      <xdr:rowOff>22199</xdr:rowOff>
    </xdr:to>
    <xdr:cxnSp macro="">
      <xdr:nvCxnSpPr>
        <xdr:cNvPr id="361" name="直線コネクタ 360"/>
        <xdr:cNvCxnSpPr/>
      </xdr:nvCxnSpPr>
      <xdr:spPr>
        <a:xfrm>
          <a:off x="6972300" y="9787744"/>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139393</xdr:rowOff>
    </xdr:from>
    <xdr:to>
      <xdr:col>11</xdr:col>
      <xdr:colOff>358775</xdr:colOff>
      <xdr:row>57</xdr:row>
      <xdr:rowOff>69543</xdr:rowOff>
    </xdr:to>
    <xdr:sp macro="" textlink="">
      <xdr:nvSpPr>
        <xdr:cNvPr id="362" name="フローチャート : 判断 361"/>
        <xdr:cNvSpPr/>
      </xdr:nvSpPr>
      <xdr:spPr>
        <a:xfrm>
          <a:off x="7810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86070</xdr:rowOff>
    </xdr:from>
    <xdr:ext cx="534377" cy="259045"/>
    <xdr:sp macro="" textlink="">
      <xdr:nvSpPr>
        <xdr:cNvPr id="363" name="テキスト ボックス 362"/>
        <xdr:cNvSpPr txBox="1"/>
      </xdr:nvSpPr>
      <xdr:spPr>
        <a:xfrm>
          <a:off x="7594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27727</xdr:rowOff>
    </xdr:from>
    <xdr:to>
      <xdr:col>10</xdr:col>
      <xdr:colOff>155575</xdr:colOff>
      <xdr:row>57</xdr:row>
      <xdr:rowOff>129327</xdr:rowOff>
    </xdr:to>
    <xdr:sp macro="" textlink="">
      <xdr:nvSpPr>
        <xdr:cNvPr id="364" name="フローチャート : 判断 363"/>
        <xdr:cNvSpPr/>
      </xdr:nvSpPr>
      <xdr:spPr>
        <a:xfrm>
          <a:off x="6921500" y="9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120454</xdr:rowOff>
    </xdr:from>
    <xdr:ext cx="534377" cy="259045"/>
    <xdr:sp macro="" textlink="">
      <xdr:nvSpPr>
        <xdr:cNvPr id="365" name="テキスト ボックス 364"/>
        <xdr:cNvSpPr txBox="1"/>
      </xdr:nvSpPr>
      <xdr:spPr>
        <a:xfrm>
          <a:off x="6705111" y="989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162075</xdr:rowOff>
    </xdr:from>
    <xdr:to>
      <xdr:col>15</xdr:col>
      <xdr:colOff>231775</xdr:colOff>
      <xdr:row>57</xdr:row>
      <xdr:rowOff>92225</xdr:rowOff>
    </xdr:to>
    <xdr:sp macro="" textlink="">
      <xdr:nvSpPr>
        <xdr:cNvPr id="371" name="円/楕円 370"/>
        <xdr:cNvSpPr/>
      </xdr:nvSpPr>
      <xdr:spPr>
        <a:xfrm>
          <a:off x="10426700" y="97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140502</xdr:rowOff>
    </xdr:from>
    <xdr:ext cx="534377" cy="259045"/>
    <xdr:sp macro="" textlink="">
      <xdr:nvSpPr>
        <xdr:cNvPr id="372" name="普通建設事業費該当値テキスト"/>
        <xdr:cNvSpPr txBox="1"/>
      </xdr:nvSpPr>
      <xdr:spPr>
        <a:xfrm>
          <a:off x="10528300" y="974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58,995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60892</xdr:rowOff>
    </xdr:from>
    <xdr:to>
      <xdr:col>14</xdr:col>
      <xdr:colOff>79375</xdr:colOff>
      <xdr:row>55</xdr:row>
      <xdr:rowOff>162492</xdr:rowOff>
    </xdr:to>
    <xdr:sp macro="" textlink="">
      <xdr:nvSpPr>
        <xdr:cNvPr id="373" name="円/楕円 372"/>
        <xdr:cNvSpPr/>
      </xdr:nvSpPr>
      <xdr:spPr>
        <a:xfrm>
          <a:off x="9588500" y="949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7569</xdr:rowOff>
    </xdr:from>
    <xdr:ext cx="599010" cy="259045"/>
    <xdr:sp macro="" textlink="">
      <xdr:nvSpPr>
        <xdr:cNvPr id="374" name="テキスト ボックス 373"/>
        <xdr:cNvSpPr txBox="1"/>
      </xdr:nvSpPr>
      <xdr:spPr>
        <a:xfrm>
          <a:off x="9339794" y="926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118,626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147555</xdr:rowOff>
    </xdr:from>
    <xdr:to>
      <xdr:col>12</xdr:col>
      <xdr:colOff>561975</xdr:colOff>
      <xdr:row>56</xdr:row>
      <xdr:rowOff>77705</xdr:rowOff>
    </xdr:to>
    <xdr:sp macro="" textlink="">
      <xdr:nvSpPr>
        <xdr:cNvPr id="375" name="円/楕円 374"/>
        <xdr:cNvSpPr/>
      </xdr:nvSpPr>
      <xdr:spPr>
        <a:xfrm>
          <a:off x="8699500" y="95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94232</xdr:rowOff>
    </xdr:from>
    <xdr:ext cx="534377" cy="259045"/>
    <xdr:sp macro="" textlink="">
      <xdr:nvSpPr>
        <xdr:cNvPr id="376" name="テキスト ボックス 375"/>
        <xdr:cNvSpPr txBox="1"/>
      </xdr:nvSpPr>
      <xdr:spPr>
        <a:xfrm>
          <a:off x="8483111" y="935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142849</xdr:rowOff>
    </xdr:from>
    <xdr:to>
      <xdr:col>11</xdr:col>
      <xdr:colOff>358775</xdr:colOff>
      <xdr:row>57</xdr:row>
      <xdr:rowOff>72999</xdr:rowOff>
    </xdr:to>
    <xdr:sp macro="" textlink="">
      <xdr:nvSpPr>
        <xdr:cNvPr id="377" name="円/楕円 376"/>
        <xdr:cNvSpPr/>
      </xdr:nvSpPr>
      <xdr:spPr>
        <a:xfrm>
          <a:off x="7810500" y="97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64126</xdr:rowOff>
    </xdr:from>
    <xdr:ext cx="534377" cy="259045"/>
    <xdr:sp macro="" textlink="">
      <xdr:nvSpPr>
        <xdr:cNvPr id="378" name="テキスト ボックス 377"/>
        <xdr:cNvSpPr txBox="1"/>
      </xdr:nvSpPr>
      <xdr:spPr>
        <a:xfrm>
          <a:off x="7594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135744</xdr:rowOff>
    </xdr:from>
    <xdr:to>
      <xdr:col>10</xdr:col>
      <xdr:colOff>155575</xdr:colOff>
      <xdr:row>57</xdr:row>
      <xdr:rowOff>65894</xdr:rowOff>
    </xdr:to>
    <xdr:sp macro="" textlink="">
      <xdr:nvSpPr>
        <xdr:cNvPr id="379" name="円/楕円 378"/>
        <xdr:cNvSpPr/>
      </xdr:nvSpPr>
      <xdr:spPr>
        <a:xfrm>
          <a:off x="6921500" y="97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82421</xdr:rowOff>
    </xdr:from>
    <xdr:ext cx="534377" cy="259045"/>
    <xdr:sp macro="" textlink="">
      <xdr:nvSpPr>
        <xdr:cNvPr id="380" name="テキスト ボックス 379"/>
        <xdr:cNvSpPr txBox="1"/>
      </xdr:nvSpPr>
      <xdr:spPr>
        <a:xfrm>
          <a:off x="6705111" y="95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53335</xdr:rowOff>
    </xdr:from>
    <xdr:to>
      <xdr:col>15</xdr:col>
      <xdr:colOff>180975</xdr:colOff>
      <xdr:row>78</xdr:row>
      <xdr:rowOff>149270</xdr:rowOff>
    </xdr:to>
    <xdr:cxnSp macro="">
      <xdr:nvCxnSpPr>
        <xdr:cNvPr id="409" name="直線コネクタ 408"/>
        <xdr:cNvCxnSpPr/>
      </xdr:nvCxnSpPr>
      <xdr:spPr>
        <a:xfrm>
          <a:off x="9639300" y="13254985"/>
          <a:ext cx="838200" cy="26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53335</xdr:rowOff>
    </xdr:from>
    <xdr:to>
      <xdr:col>14</xdr:col>
      <xdr:colOff>28575</xdr:colOff>
      <xdr:row>77</xdr:row>
      <xdr:rowOff>99177</xdr:rowOff>
    </xdr:to>
    <xdr:cxnSp macro="">
      <xdr:nvCxnSpPr>
        <xdr:cNvPr id="412" name="直線コネクタ 411"/>
        <xdr:cNvCxnSpPr/>
      </xdr:nvCxnSpPr>
      <xdr:spPr>
        <a:xfrm flipV="1">
          <a:off x="8750300" y="13254985"/>
          <a:ext cx="889000" cy="4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122961</xdr:rowOff>
    </xdr:from>
    <xdr:to>
      <xdr:col>12</xdr:col>
      <xdr:colOff>561975</xdr:colOff>
      <xdr:row>78</xdr:row>
      <xdr:rowOff>53111</xdr:rowOff>
    </xdr:to>
    <xdr:sp macro="" textlink="">
      <xdr:nvSpPr>
        <xdr:cNvPr id="415" name="フローチャート : 判断 414"/>
        <xdr:cNvSpPr/>
      </xdr:nvSpPr>
      <xdr:spPr>
        <a:xfrm>
          <a:off x="86995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44238</xdr:rowOff>
    </xdr:from>
    <xdr:ext cx="534377" cy="259045"/>
    <xdr:sp macro="" textlink="">
      <xdr:nvSpPr>
        <xdr:cNvPr id="416" name="テキスト ボックス 415"/>
        <xdr:cNvSpPr txBox="1"/>
      </xdr:nvSpPr>
      <xdr:spPr>
        <a:xfrm>
          <a:off x="8483111" y="134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98470</xdr:rowOff>
    </xdr:from>
    <xdr:to>
      <xdr:col>15</xdr:col>
      <xdr:colOff>231775</xdr:colOff>
      <xdr:row>79</xdr:row>
      <xdr:rowOff>28620</xdr:rowOff>
    </xdr:to>
    <xdr:sp macro="" textlink="">
      <xdr:nvSpPr>
        <xdr:cNvPr id="422" name="円/楕円 421"/>
        <xdr:cNvSpPr/>
      </xdr:nvSpPr>
      <xdr:spPr>
        <a:xfrm>
          <a:off x="10426700" y="134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13397</xdr:rowOff>
    </xdr:from>
    <xdr:ext cx="469744" cy="259045"/>
    <xdr:sp macro="" textlink="">
      <xdr:nvSpPr>
        <xdr:cNvPr id="423" name="普通建設事業費 （ うち新規整備　）該当値テキスト"/>
        <xdr:cNvSpPr txBox="1"/>
      </xdr:nvSpPr>
      <xdr:spPr>
        <a:xfrm>
          <a:off x="10528300" y="1338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2535</xdr:rowOff>
    </xdr:from>
    <xdr:to>
      <xdr:col>14</xdr:col>
      <xdr:colOff>79375</xdr:colOff>
      <xdr:row>77</xdr:row>
      <xdr:rowOff>104135</xdr:rowOff>
    </xdr:to>
    <xdr:sp macro="" textlink="">
      <xdr:nvSpPr>
        <xdr:cNvPr id="424" name="円/楕円 423"/>
        <xdr:cNvSpPr/>
      </xdr:nvSpPr>
      <xdr:spPr>
        <a:xfrm>
          <a:off x="9588500" y="132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120662</xdr:rowOff>
    </xdr:from>
    <xdr:ext cx="534377" cy="259045"/>
    <xdr:sp macro="" textlink="">
      <xdr:nvSpPr>
        <xdr:cNvPr id="425" name="テキスト ボックス 424"/>
        <xdr:cNvSpPr txBox="1"/>
      </xdr:nvSpPr>
      <xdr:spPr>
        <a:xfrm>
          <a:off x="9372111" y="1297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48377</xdr:rowOff>
    </xdr:from>
    <xdr:to>
      <xdr:col>12</xdr:col>
      <xdr:colOff>561975</xdr:colOff>
      <xdr:row>77</xdr:row>
      <xdr:rowOff>149977</xdr:rowOff>
    </xdr:to>
    <xdr:sp macro="" textlink="">
      <xdr:nvSpPr>
        <xdr:cNvPr id="426" name="円/楕円 425"/>
        <xdr:cNvSpPr/>
      </xdr:nvSpPr>
      <xdr:spPr>
        <a:xfrm>
          <a:off x="8699500" y="132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166504</xdr:rowOff>
    </xdr:from>
    <xdr:ext cx="534377" cy="259045"/>
    <xdr:sp macro="" textlink="">
      <xdr:nvSpPr>
        <xdr:cNvPr id="427" name="テキスト ボックス 426"/>
        <xdr:cNvSpPr txBox="1"/>
      </xdr:nvSpPr>
      <xdr:spPr>
        <a:xfrm>
          <a:off x="8483111" y="1302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167120</xdr:rowOff>
    </xdr:from>
    <xdr:to>
      <xdr:col>15</xdr:col>
      <xdr:colOff>180975</xdr:colOff>
      <xdr:row>96</xdr:row>
      <xdr:rowOff>122051</xdr:rowOff>
    </xdr:to>
    <xdr:cxnSp macro="">
      <xdr:nvCxnSpPr>
        <xdr:cNvPr id="452" name="直線コネクタ 451"/>
        <xdr:cNvCxnSpPr/>
      </xdr:nvCxnSpPr>
      <xdr:spPr>
        <a:xfrm>
          <a:off x="9639300" y="16454870"/>
          <a:ext cx="838200" cy="1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167120</xdr:rowOff>
    </xdr:from>
    <xdr:to>
      <xdr:col>14</xdr:col>
      <xdr:colOff>28575</xdr:colOff>
      <xdr:row>96</xdr:row>
      <xdr:rowOff>107747</xdr:rowOff>
    </xdr:to>
    <xdr:cxnSp macro="">
      <xdr:nvCxnSpPr>
        <xdr:cNvPr id="455" name="直線コネクタ 454"/>
        <xdr:cNvCxnSpPr/>
      </xdr:nvCxnSpPr>
      <xdr:spPr>
        <a:xfrm flipV="1">
          <a:off x="8750300" y="16454870"/>
          <a:ext cx="889000" cy="1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170145</xdr:rowOff>
    </xdr:from>
    <xdr:to>
      <xdr:col>12</xdr:col>
      <xdr:colOff>561975</xdr:colOff>
      <xdr:row>97</xdr:row>
      <xdr:rowOff>100295</xdr:rowOff>
    </xdr:to>
    <xdr:sp macro="" textlink="">
      <xdr:nvSpPr>
        <xdr:cNvPr id="458" name="フローチャート : 判断 457"/>
        <xdr:cNvSpPr/>
      </xdr:nvSpPr>
      <xdr:spPr>
        <a:xfrm>
          <a:off x="869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91422</xdr:rowOff>
    </xdr:from>
    <xdr:ext cx="534377" cy="259045"/>
    <xdr:sp macro="" textlink="">
      <xdr:nvSpPr>
        <xdr:cNvPr id="459" name="テキスト ボックス 458"/>
        <xdr:cNvSpPr txBox="1"/>
      </xdr:nvSpPr>
      <xdr:spPr>
        <a:xfrm>
          <a:off x="848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71251</xdr:rowOff>
    </xdr:from>
    <xdr:to>
      <xdr:col>15</xdr:col>
      <xdr:colOff>231775</xdr:colOff>
      <xdr:row>97</xdr:row>
      <xdr:rowOff>1401</xdr:rowOff>
    </xdr:to>
    <xdr:sp macro="" textlink="">
      <xdr:nvSpPr>
        <xdr:cNvPr id="465" name="円/楕円 464"/>
        <xdr:cNvSpPr/>
      </xdr:nvSpPr>
      <xdr:spPr>
        <a:xfrm>
          <a:off x="10426700" y="165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94128</xdr:rowOff>
    </xdr:from>
    <xdr:ext cx="534377" cy="259045"/>
    <xdr:sp macro="" textlink="">
      <xdr:nvSpPr>
        <xdr:cNvPr id="466" name="普通建設事業費 （ うち更新整備　）該当値テキスト"/>
        <xdr:cNvSpPr txBox="1"/>
      </xdr:nvSpPr>
      <xdr:spPr>
        <a:xfrm>
          <a:off x="10528300" y="1638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43,088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116320</xdr:rowOff>
    </xdr:from>
    <xdr:to>
      <xdr:col>14</xdr:col>
      <xdr:colOff>79375</xdr:colOff>
      <xdr:row>96</xdr:row>
      <xdr:rowOff>46470</xdr:rowOff>
    </xdr:to>
    <xdr:sp macro="" textlink="">
      <xdr:nvSpPr>
        <xdr:cNvPr id="467" name="円/楕円 466"/>
        <xdr:cNvSpPr/>
      </xdr:nvSpPr>
      <xdr:spPr>
        <a:xfrm>
          <a:off x="9588500" y="164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62997</xdr:rowOff>
    </xdr:from>
    <xdr:ext cx="534377" cy="259045"/>
    <xdr:sp macro="" textlink="">
      <xdr:nvSpPr>
        <xdr:cNvPr id="468" name="テキスト ボックス 467"/>
        <xdr:cNvSpPr txBox="1"/>
      </xdr:nvSpPr>
      <xdr:spPr>
        <a:xfrm>
          <a:off x="9372111" y="161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56947</xdr:rowOff>
    </xdr:from>
    <xdr:to>
      <xdr:col>12</xdr:col>
      <xdr:colOff>561975</xdr:colOff>
      <xdr:row>96</xdr:row>
      <xdr:rowOff>158547</xdr:rowOff>
    </xdr:to>
    <xdr:sp macro="" textlink="">
      <xdr:nvSpPr>
        <xdr:cNvPr id="469" name="円/楕円 468"/>
        <xdr:cNvSpPr/>
      </xdr:nvSpPr>
      <xdr:spPr>
        <a:xfrm>
          <a:off x="8699500" y="165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3624</xdr:rowOff>
    </xdr:from>
    <xdr:ext cx="534377" cy="259045"/>
    <xdr:sp macro="" textlink="">
      <xdr:nvSpPr>
        <xdr:cNvPr id="470" name="テキスト ボックス 469"/>
        <xdr:cNvSpPr txBox="1"/>
      </xdr:nvSpPr>
      <xdr:spPr>
        <a:xfrm>
          <a:off x="8483111" y="162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110645</xdr:rowOff>
    </xdr:from>
    <xdr:to>
      <xdr:col>23</xdr:col>
      <xdr:colOff>517525</xdr:colOff>
      <xdr:row>38</xdr:row>
      <xdr:rowOff>135813</xdr:rowOff>
    </xdr:to>
    <xdr:cxnSp macro="">
      <xdr:nvCxnSpPr>
        <xdr:cNvPr id="497" name="直線コネクタ 496"/>
        <xdr:cNvCxnSpPr/>
      </xdr:nvCxnSpPr>
      <xdr:spPr>
        <a:xfrm flipV="1">
          <a:off x="15481300" y="6454295"/>
          <a:ext cx="838200" cy="19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106347</xdr:rowOff>
    </xdr:from>
    <xdr:to>
      <xdr:col>22</xdr:col>
      <xdr:colOff>365125</xdr:colOff>
      <xdr:row>38</xdr:row>
      <xdr:rowOff>135813</xdr:rowOff>
    </xdr:to>
    <xdr:cxnSp macro="">
      <xdr:nvCxnSpPr>
        <xdr:cNvPr id="500" name="直線コネクタ 499"/>
        <xdr:cNvCxnSpPr/>
      </xdr:nvCxnSpPr>
      <xdr:spPr>
        <a:xfrm>
          <a:off x="14592300" y="6621447"/>
          <a:ext cx="889000" cy="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97134</xdr:rowOff>
    </xdr:from>
    <xdr:to>
      <xdr:col>21</xdr:col>
      <xdr:colOff>161925</xdr:colOff>
      <xdr:row>38</xdr:row>
      <xdr:rowOff>106347</xdr:rowOff>
    </xdr:to>
    <xdr:cxnSp macro="">
      <xdr:nvCxnSpPr>
        <xdr:cNvPr id="503" name="直線コネクタ 502"/>
        <xdr:cNvCxnSpPr/>
      </xdr:nvCxnSpPr>
      <xdr:spPr>
        <a:xfrm>
          <a:off x="13703300" y="6612234"/>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04" name="フローチャート : 判断 503"/>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05" name="テキスト ボックス 504"/>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71051</xdr:rowOff>
    </xdr:from>
    <xdr:to>
      <xdr:col>19</xdr:col>
      <xdr:colOff>644525</xdr:colOff>
      <xdr:row>38</xdr:row>
      <xdr:rowOff>97134</xdr:rowOff>
    </xdr:to>
    <xdr:cxnSp macro="">
      <xdr:nvCxnSpPr>
        <xdr:cNvPr id="506" name="直線コネクタ 505"/>
        <xdr:cNvCxnSpPr/>
      </xdr:nvCxnSpPr>
      <xdr:spPr>
        <a:xfrm>
          <a:off x="12814300" y="6414701"/>
          <a:ext cx="889000" cy="19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07" name="フローチャート : 判断 506"/>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08" name="テキスト ボックス 507"/>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09" name="フローチャート : 判断 508"/>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71579</xdr:rowOff>
    </xdr:from>
    <xdr:ext cx="469744" cy="259045"/>
    <xdr:sp macro="" textlink="">
      <xdr:nvSpPr>
        <xdr:cNvPr id="510" name="テキスト ボックス 509"/>
        <xdr:cNvSpPr txBox="1"/>
      </xdr:nvSpPr>
      <xdr:spPr>
        <a:xfrm>
          <a:off x="12579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59845</xdr:rowOff>
    </xdr:from>
    <xdr:to>
      <xdr:col>23</xdr:col>
      <xdr:colOff>568325</xdr:colOff>
      <xdr:row>37</xdr:row>
      <xdr:rowOff>161444</xdr:rowOff>
    </xdr:to>
    <xdr:sp macro="" textlink="">
      <xdr:nvSpPr>
        <xdr:cNvPr id="516" name="円/楕円 515"/>
        <xdr:cNvSpPr/>
      </xdr:nvSpPr>
      <xdr:spPr>
        <a:xfrm>
          <a:off x="16268700" y="64034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82722</xdr:rowOff>
    </xdr:from>
    <xdr:ext cx="469744" cy="259045"/>
    <xdr:sp macro="" textlink="">
      <xdr:nvSpPr>
        <xdr:cNvPr id="517" name="災害復旧事業費該当値テキスト"/>
        <xdr:cNvSpPr txBox="1"/>
      </xdr:nvSpPr>
      <xdr:spPr>
        <a:xfrm>
          <a:off x="16370300" y="62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85013</xdr:rowOff>
    </xdr:from>
    <xdr:to>
      <xdr:col>22</xdr:col>
      <xdr:colOff>415925</xdr:colOff>
      <xdr:row>39</xdr:row>
      <xdr:rowOff>15163</xdr:rowOff>
    </xdr:to>
    <xdr:sp macro="" textlink="">
      <xdr:nvSpPr>
        <xdr:cNvPr id="518" name="円/楕円 517"/>
        <xdr:cNvSpPr/>
      </xdr:nvSpPr>
      <xdr:spPr>
        <a:xfrm>
          <a:off x="15430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6290</xdr:rowOff>
    </xdr:from>
    <xdr:ext cx="378565" cy="259045"/>
    <xdr:sp macro="" textlink="">
      <xdr:nvSpPr>
        <xdr:cNvPr id="519" name="テキスト ボックス 518"/>
        <xdr:cNvSpPr txBox="1"/>
      </xdr:nvSpPr>
      <xdr:spPr>
        <a:xfrm>
          <a:off x="15292017" y="6692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55547</xdr:rowOff>
    </xdr:from>
    <xdr:to>
      <xdr:col>21</xdr:col>
      <xdr:colOff>212725</xdr:colOff>
      <xdr:row>38</xdr:row>
      <xdr:rowOff>157147</xdr:rowOff>
    </xdr:to>
    <xdr:sp macro="" textlink="">
      <xdr:nvSpPr>
        <xdr:cNvPr id="520" name="円/楕円 519"/>
        <xdr:cNvSpPr/>
      </xdr:nvSpPr>
      <xdr:spPr>
        <a:xfrm>
          <a:off x="14541500" y="657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148274</xdr:rowOff>
    </xdr:from>
    <xdr:ext cx="469744" cy="259045"/>
    <xdr:sp macro="" textlink="">
      <xdr:nvSpPr>
        <xdr:cNvPr id="521" name="テキスト ボックス 520"/>
        <xdr:cNvSpPr txBox="1"/>
      </xdr:nvSpPr>
      <xdr:spPr>
        <a:xfrm>
          <a:off x="14357427" y="666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46334</xdr:rowOff>
    </xdr:from>
    <xdr:to>
      <xdr:col>20</xdr:col>
      <xdr:colOff>9525</xdr:colOff>
      <xdr:row>38</xdr:row>
      <xdr:rowOff>147934</xdr:rowOff>
    </xdr:to>
    <xdr:sp macro="" textlink="">
      <xdr:nvSpPr>
        <xdr:cNvPr id="522" name="円/楕円 521"/>
        <xdr:cNvSpPr/>
      </xdr:nvSpPr>
      <xdr:spPr>
        <a:xfrm>
          <a:off x="13652500" y="65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139061</xdr:rowOff>
    </xdr:from>
    <xdr:ext cx="469744" cy="259045"/>
    <xdr:sp macro="" textlink="">
      <xdr:nvSpPr>
        <xdr:cNvPr id="523" name="テキスト ボックス 522"/>
        <xdr:cNvSpPr txBox="1"/>
      </xdr:nvSpPr>
      <xdr:spPr>
        <a:xfrm>
          <a:off x="13468427" y="665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20251</xdr:rowOff>
    </xdr:from>
    <xdr:to>
      <xdr:col>18</xdr:col>
      <xdr:colOff>492125</xdr:colOff>
      <xdr:row>37</xdr:row>
      <xdr:rowOff>121851</xdr:rowOff>
    </xdr:to>
    <xdr:sp macro="" textlink="">
      <xdr:nvSpPr>
        <xdr:cNvPr id="524" name="円/楕円 523"/>
        <xdr:cNvSpPr/>
      </xdr:nvSpPr>
      <xdr:spPr>
        <a:xfrm>
          <a:off x="12763500" y="63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138378</xdr:rowOff>
    </xdr:from>
    <xdr:ext cx="534377" cy="259045"/>
    <xdr:sp macro="" textlink="">
      <xdr:nvSpPr>
        <xdr:cNvPr id="525" name="テキスト ボックス 524"/>
        <xdr:cNvSpPr txBox="1"/>
      </xdr:nvSpPr>
      <xdr:spPr>
        <a:xfrm>
          <a:off x="12547111" y="613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169067</xdr:rowOff>
    </xdr:from>
    <xdr:to>
      <xdr:col>23</xdr:col>
      <xdr:colOff>517525</xdr:colOff>
      <xdr:row>77</xdr:row>
      <xdr:rowOff>169742</xdr:rowOff>
    </xdr:to>
    <xdr:cxnSp macro="">
      <xdr:nvCxnSpPr>
        <xdr:cNvPr id="611" name="直線コネクタ 610"/>
        <xdr:cNvCxnSpPr/>
      </xdr:nvCxnSpPr>
      <xdr:spPr>
        <a:xfrm flipV="1">
          <a:off x="15481300" y="13370717"/>
          <a:ext cx="8382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169742</xdr:rowOff>
    </xdr:from>
    <xdr:to>
      <xdr:col>22</xdr:col>
      <xdr:colOff>365125</xdr:colOff>
      <xdr:row>78</xdr:row>
      <xdr:rowOff>1648</xdr:rowOff>
    </xdr:to>
    <xdr:cxnSp macro="">
      <xdr:nvCxnSpPr>
        <xdr:cNvPr id="614" name="直線コネクタ 613"/>
        <xdr:cNvCxnSpPr/>
      </xdr:nvCxnSpPr>
      <xdr:spPr>
        <a:xfrm flipV="1">
          <a:off x="14592300" y="13371392"/>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168027</xdr:rowOff>
    </xdr:from>
    <xdr:to>
      <xdr:col>21</xdr:col>
      <xdr:colOff>161925</xdr:colOff>
      <xdr:row>78</xdr:row>
      <xdr:rowOff>1648</xdr:rowOff>
    </xdr:to>
    <xdr:cxnSp macro="">
      <xdr:nvCxnSpPr>
        <xdr:cNvPr id="617" name="直線コネクタ 616"/>
        <xdr:cNvCxnSpPr/>
      </xdr:nvCxnSpPr>
      <xdr:spPr>
        <a:xfrm>
          <a:off x="13703300" y="13369677"/>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165150</xdr:rowOff>
    </xdr:from>
    <xdr:to>
      <xdr:col>21</xdr:col>
      <xdr:colOff>212725</xdr:colOff>
      <xdr:row>78</xdr:row>
      <xdr:rowOff>95300</xdr:rowOff>
    </xdr:to>
    <xdr:sp macro="" textlink="">
      <xdr:nvSpPr>
        <xdr:cNvPr id="618" name="フローチャート : 判断 617"/>
        <xdr:cNvSpPr/>
      </xdr:nvSpPr>
      <xdr:spPr>
        <a:xfrm>
          <a:off x="14541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86427</xdr:rowOff>
    </xdr:from>
    <xdr:ext cx="534377" cy="259045"/>
    <xdr:sp macro="" textlink="">
      <xdr:nvSpPr>
        <xdr:cNvPr id="619" name="テキスト ボックス 618"/>
        <xdr:cNvSpPr txBox="1"/>
      </xdr:nvSpPr>
      <xdr:spPr>
        <a:xfrm>
          <a:off x="14325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154040</xdr:rowOff>
    </xdr:from>
    <xdr:to>
      <xdr:col>19</xdr:col>
      <xdr:colOff>644525</xdr:colOff>
      <xdr:row>77</xdr:row>
      <xdr:rowOff>168027</xdr:rowOff>
    </xdr:to>
    <xdr:cxnSp macro="">
      <xdr:nvCxnSpPr>
        <xdr:cNvPr id="620" name="直線コネクタ 619"/>
        <xdr:cNvCxnSpPr/>
      </xdr:nvCxnSpPr>
      <xdr:spPr>
        <a:xfrm>
          <a:off x="12814300" y="13355690"/>
          <a:ext cx="8890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165764</xdr:rowOff>
    </xdr:from>
    <xdr:to>
      <xdr:col>20</xdr:col>
      <xdr:colOff>9525</xdr:colOff>
      <xdr:row>78</xdr:row>
      <xdr:rowOff>95914</xdr:rowOff>
    </xdr:to>
    <xdr:sp macro="" textlink="">
      <xdr:nvSpPr>
        <xdr:cNvPr id="621" name="フローチャート : 判断 620"/>
        <xdr:cNvSpPr/>
      </xdr:nvSpPr>
      <xdr:spPr>
        <a:xfrm>
          <a:off x="13652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87041</xdr:rowOff>
    </xdr:from>
    <xdr:ext cx="534377" cy="259045"/>
    <xdr:sp macro="" textlink="">
      <xdr:nvSpPr>
        <xdr:cNvPr id="622" name="テキスト ボックス 621"/>
        <xdr:cNvSpPr txBox="1"/>
      </xdr:nvSpPr>
      <xdr:spPr>
        <a:xfrm>
          <a:off x="13436111" y="134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165218</xdr:rowOff>
    </xdr:from>
    <xdr:to>
      <xdr:col>18</xdr:col>
      <xdr:colOff>492125</xdr:colOff>
      <xdr:row>78</xdr:row>
      <xdr:rowOff>95368</xdr:rowOff>
    </xdr:to>
    <xdr:sp macro="" textlink="">
      <xdr:nvSpPr>
        <xdr:cNvPr id="623" name="フローチャート : 判断 622"/>
        <xdr:cNvSpPr/>
      </xdr:nvSpPr>
      <xdr:spPr>
        <a:xfrm>
          <a:off x="12763500" y="133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86495</xdr:rowOff>
    </xdr:from>
    <xdr:ext cx="534377" cy="259045"/>
    <xdr:sp macro="" textlink="">
      <xdr:nvSpPr>
        <xdr:cNvPr id="624" name="テキスト ボックス 623"/>
        <xdr:cNvSpPr txBox="1"/>
      </xdr:nvSpPr>
      <xdr:spPr>
        <a:xfrm>
          <a:off x="12547111" y="134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118267</xdr:rowOff>
    </xdr:from>
    <xdr:to>
      <xdr:col>23</xdr:col>
      <xdr:colOff>568325</xdr:colOff>
      <xdr:row>78</xdr:row>
      <xdr:rowOff>48417</xdr:rowOff>
    </xdr:to>
    <xdr:sp macro="" textlink="">
      <xdr:nvSpPr>
        <xdr:cNvPr id="630" name="円/楕円 629"/>
        <xdr:cNvSpPr/>
      </xdr:nvSpPr>
      <xdr:spPr>
        <a:xfrm>
          <a:off x="16268700" y="133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96694</xdr:rowOff>
    </xdr:from>
    <xdr:ext cx="534377" cy="259045"/>
    <xdr:sp macro="" textlink="">
      <xdr:nvSpPr>
        <xdr:cNvPr id="631" name="公債費該当値テキスト"/>
        <xdr:cNvSpPr txBox="1"/>
      </xdr:nvSpPr>
      <xdr:spPr>
        <a:xfrm>
          <a:off x="16370300" y="1329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57,292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118942</xdr:rowOff>
    </xdr:from>
    <xdr:to>
      <xdr:col>22</xdr:col>
      <xdr:colOff>415925</xdr:colOff>
      <xdr:row>78</xdr:row>
      <xdr:rowOff>49092</xdr:rowOff>
    </xdr:to>
    <xdr:sp macro="" textlink="">
      <xdr:nvSpPr>
        <xdr:cNvPr id="632" name="円/楕円 631"/>
        <xdr:cNvSpPr/>
      </xdr:nvSpPr>
      <xdr:spPr>
        <a:xfrm>
          <a:off x="15430500" y="133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40219</xdr:rowOff>
    </xdr:from>
    <xdr:ext cx="534377" cy="259045"/>
    <xdr:sp macro="" textlink="">
      <xdr:nvSpPr>
        <xdr:cNvPr id="633" name="テキスト ボックス 632"/>
        <xdr:cNvSpPr txBox="1"/>
      </xdr:nvSpPr>
      <xdr:spPr>
        <a:xfrm>
          <a:off x="15214111" y="134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122298</xdr:rowOff>
    </xdr:from>
    <xdr:to>
      <xdr:col>21</xdr:col>
      <xdr:colOff>212725</xdr:colOff>
      <xdr:row>78</xdr:row>
      <xdr:rowOff>52448</xdr:rowOff>
    </xdr:to>
    <xdr:sp macro="" textlink="">
      <xdr:nvSpPr>
        <xdr:cNvPr id="634" name="円/楕円 633"/>
        <xdr:cNvSpPr/>
      </xdr:nvSpPr>
      <xdr:spPr>
        <a:xfrm>
          <a:off x="14541500" y="133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68975</xdr:rowOff>
    </xdr:from>
    <xdr:ext cx="534377" cy="259045"/>
    <xdr:sp macro="" textlink="">
      <xdr:nvSpPr>
        <xdr:cNvPr id="635" name="テキスト ボックス 634"/>
        <xdr:cNvSpPr txBox="1"/>
      </xdr:nvSpPr>
      <xdr:spPr>
        <a:xfrm>
          <a:off x="14325111" y="130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117227</xdr:rowOff>
    </xdr:from>
    <xdr:to>
      <xdr:col>20</xdr:col>
      <xdr:colOff>9525</xdr:colOff>
      <xdr:row>78</xdr:row>
      <xdr:rowOff>47377</xdr:rowOff>
    </xdr:to>
    <xdr:sp macro="" textlink="">
      <xdr:nvSpPr>
        <xdr:cNvPr id="636" name="円/楕円 635"/>
        <xdr:cNvSpPr/>
      </xdr:nvSpPr>
      <xdr:spPr>
        <a:xfrm>
          <a:off x="13652500" y="133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63904</xdr:rowOff>
    </xdr:from>
    <xdr:ext cx="534377" cy="259045"/>
    <xdr:sp macro="" textlink="">
      <xdr:nvSpPr>
        <xdr:cNvPr id="637" name="テキスト ボックス 636"/>
        <xdr:cNvSpPr txBox="1"/>
      </xdr:nvSpPr>
      <xdr:spPr>
        <a:xfrm>
          <a:off x="13436111" y="130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57,565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103240</xdr:rowOff>
    </xdr:from>
    <xdr:to>
      <xdr:col>18</xdr:col>
      <xdr:colOff>492125</xdr:colOff>
      <xdr:row>78</xdr:row>
      <xdr:rowOff>33390</xdr:rowOff>
    </xdr:to>
    <xdr:sp macro="" textlink="">
      <xdr:nvSpPr>
        <xdr:cNvPr id="638" name="円/楕円 637"/>
        <xdr:cNvSpPr/>
      </xdr:nvSpPr>
      <xdr:spPr>
        <a:xfrm>
          <a:off x="12763500" y="133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49917</xdr:rowOff>
    </xdr:from>
    <xdr:ext cx="534377" cy="259045"/>
    <xdr:sp macro="" textlink="">
      <xdr:nvSpPr>
        <xdr:cNvPr id="639" name="テキスト ボックス 638"/>
        <xdr:cNvSpPr txBox="1"/>
      </xdr:nvSpPr>
      <xdr:spPr>
        <a:xfrm>
          <a:off x="12547111" y="130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61999</xdr:rowOff>
    </xdr:from>
    <xdr:to>
      <xdr:col>23</xdr:col>
      <xdr:colOff>517525</xdr:colOff>
      <xdr:row>98</xdr:row>
      <xdr:rowOff>70335</xdr:rowOff>
    </xdr:to>
    <xdr:cxnSp macro="">
      <xdr:nvCxnSpPr>
        <xdr:cNvPr id="668" name="直線コネクタ 667"/>
        <xdr:cNvCxnSpPr/>
      </xdr:nvCxnSpPr>
      <xdr:spPr>
        <a:xfrm flipV="1">
          <a:off x="15481300" y="16864099"/>
          <a:ext cx="8382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70335</xdr:rowOff>
    </xdr:from>
    <xdr:to>
      <xdr:col>22</xdr:col>
      <xdr:colOff>365125</xdr:colOff>
      <xdr:row>98</xdr:row>
      <xdr:rowOff>125679</xdr:rowOff>
    </xdr:to>
    <xdr:cxnSp macro="">
      <xdr:nvCxnSpPr>
        <xdr:cNvPr id="671" name="直線コネクタ 670"/>
        <xdr:cNvCxnSpPr/>
      </xdr:nvCxnSpPr>
      <xdr:spPr>
        <a:xfrm flipV="1">
          <a:off x="14592300" y="16872435"/>
          <a:ext cx="889000" cy="5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74640</xdr:rowOff>
    </xdr:from>
    <xdr:to>
      <xdr:col>21</xdr:col>
      <xdr:colOff>161925</xdr:colOff>
      <xdr:row>98</xdr:row>
      <xdr:rowOff>125679</xdr:rowOff>
    </xdr:to>
    <xdr:cxnSp macro="">
      <xdr:nvCxnSpPr>
        <xdr:cNvPr id="674" name="直線コネクタ 673"/>
        <xdr:cNvCxnSpPr/>
      </xdr:nvCxnSpPr>
      <xdr:spPr>
        <a:xfrm>
          <a:off x="13703300" y="16876740"/>
          <a:ext cx="889000" cy="5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33434</xdr:rowOff>
    </xdr:from>
    <xdr:to>
      <xdr:col>21</xdr:col>
      <xdr:colOff>212725</xdr:colOff>
      <xdr:row>98</xdr:row>
      <xdr:rowOff>135034</xdr:rowOff>
    </xdr:to>
    <xdr:sp macro="" textlink="">
      <xdr:nvSpPr>
        <xdr:cNvPr id="675" name="フローチャート : 判断 674"/>
        <xdr:cNvSpPr/>
      </xdr:nvSpPr>
      <xdr:spPr>
        <a:xfrm>
          <a:off x="14541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151561</xdr:rowOff>
    </xdr:from>
    <xdr:ext cx="534377" cy="259045"/>
    <xdr:sp macro="" textlink="">
      <xdr:nvSpPr>
        <xdr:cNvPr id="676" name="テキスト ボックス 675"/>
        <xdr:cNvSpPr txBox="1"/>
      </xdr:nvSpPr>
      <xdr:spPr>
        <a:xfrm>
          <a:off x="14325111" y="166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74640</xdr:rowOff>
    </xdr:from>
    <xdr:to>
      <xdr:col>19</xdr:col>
      <xdr:colOff>644525</xdr:colOff>
      <xdr:row>98</xdr:row>
      <xdr:rowOff>143121</xdr:rowOff>
    </xdr:to>
    <xdr:cxnSp macro="">
      <xdr:nvCxnSpPr>
        <xdr:cNvPr id="677" name="直線コネクタ 676"/>
        <xdr:cNvCxnSpPr/>
      </xdr:nvCxnSpPr>
      <xdr:spPr>
        <a:xfrm flipV="1">
          <a:off x="12814300" y="16876740"/>
          <a:ext cx="889000" cy="6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13897</xdr:rowOff>
    </xdr:from>
    <xdr:to>
      <xdr:col>20</xdr:col>
      <xdr:colOff>9525</xdr:colOff>
      <xdr:row>98</xdr:row>
      <xdr:rowOff>115497</xdr:rowOff>
    </xdr:to>
    <xdr:sp macro="" textlink="">
      <xdr:nvSpPr>
        <xdr:cNvPr id="678" name="フローチャート : 判断 677"/>
        <xdr:cNvSpPr/>
      </xdr:nvSpPr>
      <xdr:spPr>
        <a:xfrm>
          <a:off x="13652500" y="1681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132024</xdr:rowOff>
    </xdr:from>
    <xdr:ext cx="534377" cy="259045"/>
    <xdr:sp macro="" textlink="">
      <xdr:nvSpPr>
        <xdr:cNvPr id="679" name="テキスト ボックス 678"/>
        <xdr:cNvSpPr txBox="1"/>
      </xdr:nvSpPr>
      <xdr:spPr>
        <a:xfrm>
          <a:off x="13436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132539</xdr:rowOff>
    </xdr:from>
    <xdr:to>
      <xdr:col>18</xdr:col>
      <xdr:colOff>492125</xdr:colOff>
      <xdr:row>98</xdr:row>
      <xdr:rowOff>62689</xdr:rowOff>
    </xdr:to>
    <xdr:sp macro="" textlink="">
      <xdr:nvSpPr>
        <xdr:cNvPr id="680" name="フローチャート : 判断 679"/>
        <xdr:cNvSpPr/>
      </xdr:nvSpPr>
      <xdr:spPr>
        <a:xfrm>
          <a:off x="12763500" y="1676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79216</xdr:rowOff>
    </xdr:from>
    <xdr:ext cx="534377" cy="259045"/>
    <xdr:sp macro="" textlink="">
      <xdr:nvSpPr>
        <xdr:cNvPr id="681" name="テキスト ボックス 680"/>
        <xdr:cNvSpPr txBox="1"/>
      </xdr:nvSpPr>
      <xdr:spPr>
        <a:xfrm>
          <a:off x="12547111" y="165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11199</xdr:rowOff>
    </xdr:from>
    <xdr:to>
      <xdr:col>23</xdr:col>
      <xdr:colOff>568325</xdr:colOff>
      <xdr:row>98</xdr:row>
      <xdr:rowOff>112799</xdr:rowOff>
    </xdr:to>
    <xdr:sp macro="" textlink="">
      <xdr:nvSpPr>
        <xdr:cNvPr id="687" name="円/楕円 686"/>
        <xdr:cNvSpPr/>
      </xdr:nvSpPr>
      <xdr:spPr>
        <a:xfrm>
          <a:off x="16268700" y="1681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161076</xdr:rowOff>
    </xdr:from>
    <xdr:ext cx="534377" cy="259045"/>
    <xdr:sp macro="" textlink="">
      <xdr:nvSpPr>
        <xdr:cNvPr id="688" name="積立金該当値テキスト"/>
        <xdr:cNvSpPr txBox="1"/>
      </xdr:nvSpPr>
      <xdr:spPr>
        <a:xfrm>
          <a:off x="16370300" y="167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19535</xdr:rowOff>
    </xdr:from>
    <xdr:to>
      <xdr:col>22</xdr:col>
      <xdr:colOff>415925</xdr:colOff>
      <xdr:row>98</xdr:row>
      <xdr:rowOff>121135</xdr:rowOff>
    </xdr:to>
    <xdr:sp macro="" textlink="">
      <xdr:nvSpPr>
        <xdr:cNvPr id="689" name="円/楕円 688"/>
        <xdr:cNvSpPr/>
      </xdr:nvSpPr>
      <xdr:spPr>
        <a:xfrm>
          <a:off x="15430500" y="168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112262</xdr:rowOff>
    </xdr:from>
    <xdr:ext cx="534377" cy="259045"/>
    <xdr:sp macro="" textlink="">
      <xdr:nvSpPr>
        <xdr:cNvPr id="690" name="テキスト ボックス 689"/>
        <xdr:cNvSpPr txBox="1"/>
      </xdr:nvSpPr>
      <xdr:spPr>
        <a:xfrm>
          <a:off x="15214111" y="169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74879</xdr:rowOff>
    </xdr:from>
    <xdr:to>
      <xdr:col>21</xdr:col>
      <xdr:colOff>212725</xdr:colOff>
      <xdr:row>99</xdr:row>
      <xdr:rowOff>5029</xdr:rowOff>
    </xdr:to>
    <xdr:sp macro="" textlink="">
      <xdr:nvSpPr>
        <xdr:cNvPr id="691" name="円/楕円 690"/>
        <xdr:cNvSpPr/>
      </xdr:nvSpPr>
      <xdr:spPr>
        <a:xfrm>
          <a:off x="14541500" y="1687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167606</xdr:rowOff>
    </xdr:from>
    <xdr:ext cx="534377" cy="259045"/>
    <xdr:sp macro="" textlink="">
      <xdr:nvSpPr>
        <xdr:cNvPr id="692" name="テキスト ボックス 691"/>
        <xdr:cNvSpPr txBox="1"/>
      </xdr:nvSpPr>
      <xdr:spPr>
        <a:xfrm>
          <a:off x="14325111" y="169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23840</xdr:rowOff>
    </xdr:from>
    <xdr:to>
      <xdr:col>20</xdr:col>
      <xdr:colOff>9525</xdr:colOff>
      <xdr:row>98</xdr:row>
      <xdr:rowOff>125440</xdr:rowOff>
    </xdr:to>
    <xdr:sp macro="" textlink="">
      <xdr:nvSpPr>
        <xdr:cNvPr id="693" name="円/楕円 692"/>
        <xdr:cNvSpPr/>
      </xdr:nvSpPr>
      <xdr:spPr>
        <a:xfrm>
          <a:off x="13652500" y="168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116567</xdr:rowOff>
    </xdr:from>
    <xdr:ext cx="534377" cy="259045"/>
    <xdr:sp macro="" textlink="">
      <xdr:nvSpPr>
        <xdr:cNvPr id="694" name="テキスト ボックス 693"/>
        <xdr:cNvSpPr txBox="1"/>
      </xdr:nvSpPr>
      <xdr:spPr>
        <a:xfrm>
          <a:off x="13436111" y="169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92321</xdr:rowOff>
    </xdr:from>
    <xdr:to>
      <xdr:col>18</xdr:col>
      <xdr:colOff>492125</xdr:colOff>
      <xdr:row>99</xdr:row>
      <xdr:rowOff>22471</xdr:rowOff>
    </xdr:to>
    <xdr:sp macro="" textlink="">
      <xdr:nvSpPr>
        <xdr:cNvPr id="695" name="円/楕円 694"/>
        <xdr:cNvSpPr/>
      </xdr:nvSpPr>
      <xdr:spPr>
        <a:xfrm>
          <a:off x="12763500" y="168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13598</xdr:rowOff>
    </xdr:from>
    <xdr:ext cx="469744" cy="259045"/>
    <xdr:sp macro="" textlink="">
      <xdr:nvSpPr>
        <xdr:cNvPr id="696" name="テキスト ボックス 695"/>
        <xdr:cNvSpPr txBox="1"/>
      </xdr:nvSpPr>
      <xdr:spPr>
        <a:xfrm>
          <a:off x="12579427" y="1698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44393</xdr:rowOff>
    </xdr:from>
    <xdr:to>
      <xdr:col>29</xdr:col>
      <xdr:colOff>517525</xdr:colOff>
      <xdr:row>39</xdr:row>
      <xdr:rowOff>44450</xdr:rowOff>
    </xdr:to>
    <xdr:cxnSp macro="">
      <xdr:nvCxnSpPr>
        <xdr:cNvPr id="731" name="直線コネクタ 730"/>
        <xdr:cNvCxnSpPr/>
      </xdr:nvCxnSpPr>
      <xdr:spPr>
        <a:xfrm>
          <a:off x="19545300" y="67309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141383</xdr:rowOff>
    </xdr:from>
    <xdr:to>
      <xdr:col>29</xdr:col>
      <xdr:colOff>568325</xdr:colOff>
      <xdr:row>39</xdr:row>
      <xdr:rowOff>71533</xdr:rowOff>
    </xdr:to>
    <xdr:sp macro="" textlink="">
      <xdr:nvSpPr>
        <xdr:cNvPr id="732" name="フローチャート : 判断 731"/>
        <xdr:cNvSpPr/>
      </xdr:nvSpPr>
      <xdr:spPr>
        <a:xfrm>
          <a:off x="20383500" y="66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88060</xdr:rowOff>
    </xdr:from>
    <xdr:ext cx="469744" cy="259045"/>
    <xdr:sp macro="" textlink="">
      <xdr:nvSpPr>
        <xdr:cNvPr id="733" name="テキスト ボックス 732"/>
        <xdr:cNvSpPr txBox="1"/>
      </xdr:nvSpPr>
      <xdr:spPr>
        <a:xfrm>
          <a:off x="20199427" y="643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44393</xdr:rowOff>
    </xdr:from>
    <xdr:to>
      <xdr:col>28</xdr:col>
      <xdr:colOff>314325</xdr:colOff>
      <xdr:row>39</xdr:row>
      <xdr:rowOff>44450</xdr:rowOff>
    </xdr:to>
    <xdr:cxnSp macro="">
      <xdr:nvCxnSpPr>
        <xdr:cNvPr id="734" name="直線コネクタ 733"/>
        <xdr:cNvCxnSpPr/>
      </xdr:nvCxnSpPr>
      <xdr:spPr>
        <a:xfrm flipV="1">
          <a:off x="18656300" y="67309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133000</xdr:rowOff>
    </xdr:from>
    <xdr:to>
      <xdr:col>28</xdr:col>
      <xdr:colOff>365125</xdr:colOff>
      <xdr:row>39</xdr:row>
      <xdr:rowOff>63150</xdr:rowOff>
    </xdr:to>
    <xdr:sp macro="" textlink="">
      <xdr:nvSpPr>
        <xdr:cNvPr id="735" name="フローチャート : 判断 734"/>
        <xdr:cNvSpPr/>
      </xdr:nvSpPr>
      <xdr:spPr>
        <a:xfrm>
          <a:off x="19494500" y="66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79678</xdr:rowOff>
    </xdr:from>
    <xdr:ext cx="469744" cy="259045"/>
    <xdr:sp macro="" textlink="">
      <xdr:nvSpPr>
        <xdr:cNvPr id="736" name="テキスト ボックス 735"/>
        <xdr:cNvSpPr txBox="1"/>
      </xdr:nvSpPr>
      <xdr:spPr>
        <a:xfrm>
          <a:off x="19310427" y="642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136887</xdr:rowOff>
    </xdr:from>
    <xdr:to>
      <xdr:col>27</xdr:col>
      <xdr:colOff>161925</xdr:colOff>
      <xdr:row>39</xdr:row>
      <xdr:rowOff>67037</xdr:rowOff>
    </xdr:to>
    <xdr:sp macro="" textlink="">
      <xdr:nvSpPr>
        <xdr:cNvPr id="737" name="フローチャート : 判断 736"/>
        <xdr:cNvSpPr/>
      </xdr:nvSpPr>
      <xdr:spPr>
        <a:xfrm>
          <a:off x="18605500" y="665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83564</xdr:rowOff>
    </xdr:from>
    <xdr:ext cx="469744" cy="259045"/>
    <xdr:sp macro="" textlink="">
      <xdr:nvSpPr>
        <xdr:cNvPr id="738" name="テキスト ボックス 737"/>
        <xdr:cNvSpPr txBox="1"/>
      </xdr:nvSpPr>
      <xdr:spPr>
        <a:xfrm>
          <a:off x="18421427" y="64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165043</xdr:rowOff>
    </xdr:from>
    <xdr:to>
      <xdr:col>28</xdr:col>
      <xdr:colOff>365125</xdr:colOff>
      <xdr:row>39</xdr:row>
      <xdr:rowOff>95193</xdr:rowOff>
    </xdr:to>
    <xdr:sp macro="" textlink="">
      <xdr:nvSpPr>
        <xdr:cNvPr id="750" name="円/楕円 749"/>
        <xdr:cNvSpPr/>
      </xdr:nvSpPr>
      <xdr:spPr>
        <a:xfrm>
          <a:off x="19494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86320</xdr:rowOff>
    </xdr:from>
    <xdr:ext cx="249299" cy="259045"/>
    <xdr:sp macro="" textlink="">
      <xdr:nvSpPr>
        <xdr:cNvPr id="751" name="テキスト ボックス 750"/>
        <xdr:cNvSpPr txBox="1"/>
      </xdr:nvSpPr>
      <xdr:spPr>
        <a:xfrm>
          <a:off x="19420649"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37,246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126474</xdr:rowOff>
    </xdr:from>
    <xdr:to>
      <xdr:col>32</xdr:col>
      <xdr:colOff>187325</xdr:colOff>
      <xdr:row>53</xdr:row>
      <xdr:rowOff>13153</xdr:rowOff>
    </xdr:to>
    <xdr:cxnSp macro="">
      <xdr:nvCxnSpPr>
        <xdr:cNvPr id="784" name="直線コネクタ 783"/>
        <xdr:cNvCxnSpPr/>
      </xdr:nvCxnSpPr>
      <xdr:spPr>
        <a:xfrm flipV="1">
          <a:off x="21323300" y="8698974"/>
          <a:ext cx="838200" cy="40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77195</xdr:rowOff>
    </xdr:from>
    <xdr:to>
      <xdr:col>31</xdr:col>
      <xdr:colOff>34925</xdr:colOff>
      <xdr:row>53</xdr:row>
      <xdr:rowOff>13153</xdr:rowOff>
    </xdr:to>
    <xdr:cxnSp macro="">
      <xdr:nvCxnSpPr>
        <xdr:cNvPr id="787" name="直線コネクタ 786"/>
        <xdr:cNvCxnSpPr/>
      </xdr:nvCxnSpPr>
      <xdr:spPr>
        <a:xfrm>
          <a:off x="20434300" y="8992595"/>
          <a:ext cx="889000" cy="10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96882</xdr:rowOff>
    </xdr:from>
    <xdr:ext cx="469744" cy="259045"/>
    <xdr:sp macro="" textlink="">
      <xdr:nvSpPr>
        <xdr:cNvPr id="789" name="テキスト ボックス 788"/>
        <xdr:cNvSpPr txBox="1"/>
      </xdr:nvSpPr>
      <xdr:spPr>
        <a:xfrm>
          <a:off x="21088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77195</xdr:rowOff>
    </xdr:from>
    <xdr:to>
      <xdr:col>29</xdr:col>
      <xdr:colOff>517525</xdr:colOff>
      <xdr:row>53</xdr:row>
      <xdr:rowOff>121804</xdr:rowOff>
    </xdr:to>
    <xdr:cxnSp macro="">
      <xdr:nvCxnSpPr>
        <xdr:cNvPr id="790" name="直線コネクタ 789"/>
        <xdr:cNvCxnSpPr/>
      </xdr:nvCxnSpPr>
      <xdr:spPr>
        <a:xfrm flipV="1">
          <a:off x="19545300" y="8992595"/>
          <a:ext cx="889000" cy="2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1" name="フローチャート : 判断 790"/>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2" name="テキスト ボックス 791"/>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121804</xdr:rowOff>
    </xdr:from>
    <xdr:to>
      <xdr:col>28</xdr:col>
      <xdr:colOff>314325</xdr:colOff>
      <xdr:row>54</xdr:row>
      <xdr:rowOff>117493</xdr:rowOff>
    </xdr:to>
    <xdr:cxnSp macro="">
      <xdr:nvCxnSpPr>
        <xdr:cNvPr id="793" name="直線コネクタ 792"/>
        <xdr:cNvCxnSpPr/>
      </xdr:nvCxnSpPr>
      <xdr:spPr>
        <a:xfrm flipV="1">
          <a:off x="18656300" y="9208654"/>
          <a:ext cx="889000" cy="16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4" name="フローチャート : 判断 793"/>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102107</xdr:rowOff>
    </xdr:from>
    <xdr:ext cx="469744" cy="259045"/>
    <xdr:sp macro="" textlink="">
      <xdr:nvSpPr>
        <xdr:cNvPr id="795" name="テキスト ボックス 794"/>
        <xdr:cNvSpPr txBox="1"/>
      </xdr:nvSpPr>
      <xdr:spPr>
        <a:xfrm>
          <a:off x="19310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6" name="フローチャート : 判断 795"/>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106450</xdr:rowOff>
    </xdr:from>
    <xdr:ext cx="469744" cy="259045"/>
    <xdr:sp macro="" textlink="">
      <xdr:nvSpPr>
        <xdr:cNvPr id="797" name="テキスト ボックス 796"/>
        <xdr:cNvSpPr txBox="1"/>
      </xdr:nvSpPr>
      <xdr:spPr>
        <a:xfrm>
          <a:off x="18421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50</xdr:row>
      <xdr:rowOff>75674</xdr:rowOff>
    </xdr:from>
    <xdr:to>
      <xdr:col>32</xdr:col>
      <xdr:colOff>238125</xdr:colOff>
      <xdr:row>51</xdr:row>
      <xdr:rowOff>5824</xdr:rowOff>
    </xdr:to>
    <xdr:sp macro="" textlink="">
      <xdr:nvSpPr>
        <xdr:cNvPr id="803" name="円/楕円 802"/>
        <xdr:cNvSpPr/>
      </xdr:nvSpPr>
      <xdr:spPr>
        <a:xfrm>
          <a:off x="22110700" y="8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28701</xdr:rowOff>
    </xdr:from>
    <xdr:ext cx="534377" cy="259045"/>
    <xdr:sp macro="" textlink="">
      <xdr:nvSpPr>
        <xdr:cNvPr id="804" name="貸付金該当値テキスト"/>
        <xdr:cNvSpPr txBox="1"/>
      </xdr:nvSpPr>
      <xdr:spPr>
        <a:xfrm>
          <a:off x="22212300" y="860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46,405</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133803</xdr:rowOff>
    </xdr:from>
    <xdr:to>
      <xdr:col>31</xdr:col>
      <xdr:colOff>85725</xdr:colOff>
      <xdr:row>53</xdr:row>
      <xdr:rowOff>63953</xdr:rowOff>
    </xdr:to>
    <xdr:sp macro="" textlink="">
      <xdr:nvSpPr>
        <xdr:cNvPr id="805" name="円/楕円 804"/>
        <xdr:cNvSpPr/>
      </xdr:nvSpPr>
      <xdr:spPr>
        <a:xfrm>
          <a:off x="21272500" y="904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80480</xdr:rowOff>
    </xdr:from>
    <xdr:ext cx="534377" cy="259045"/>
    <xdr:sp macro="" textlink="">
      <xdr:nvSpPr>
        <xdr:cNvPr id="806" name="テキスト ボックス 805"/>
        <xdr:cNvSpPr txBox="1"/>
      </xdr:nvSpPr>
      <xdr:spPr>
        <a:xfrm>
          <a:off x="21056111" y="882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34,125</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26395</xdr:rowOff>
    </xdr:from>
    <xdr:to>
      <xdr:col>29</xdr:col>
      <xdr:colOff>568325</xdr:colOff>
      <xdr:row>52</xdr:row>
      <xdr:rowOff>127995</xdr:rowOff>
    </xdr:to>
    <xdr:sp macro="" textlink="">
      <xdr:nvSpPr>
        <xdr:cNvPr id="807" name="円/楕円 806"/>
        <xdr:cNvSpPr/>
      </xdr:nvSpPr>
      <xdr:spPr>
        <a:xfrm>
          <a:off x="20383500" y="89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144522</xdr:rowOff>
    </xdr:from>
    <xdr:ext cx="534377" cy="259045"/>
    <xdr:sp macro="" textlink="">
      <xdr:nvSpPr>
        <xdr:cNvPr id="808" name="テキスト ボックス 807"/>
        <xdr:cNvSpPr txBox="1"/>
      </xdr:nvSpPr>
      <xdr:spPr>
        <a:xfrm>
          <a:off x="20167111" y="87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37,414</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71004</xdr:rowOff>
    </xdr:from>
    <xdr:to>
      <xdr:col>28</xdr:col>
      <xdr:colOff>365125</xdr:colOff>
      <xdr:row>54</xdr:row>
      <xdr:rowOff>1154</xdr:rowOff>
    </xdr:to>
    <xdr:sp macro="" textlink="">
      <xdr:nvSpPr>
        <xdr:cNvPr id="809" name="円/楕円 808"/>
        <xdr:cNvSpPr/>
      </xdr:nvSpPr>
      <xdr:spPr>
        <a:xfrm>
          <a:off x="19494500" y="91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17681</xdr:rowOff>
    </xdr:from>
    <xdr:ext cx="534377" cy="259045"/>
    <xdr:sp macro="" textlink="">
      <xdr:nvSpPr>
        <xdr:cNvPr id="810" name="テキスト ボックス 809"/>
        <xdr:cNvSpPr txBox="1"/>
      </xdr:nvSpPr>
      <xdr:spPr>
        <a:xfrm>
          <a:off x="19278111" y="89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66693</xdr:rowOff>
    </xdr:from>
    <xdr:to>
      <xdr:col>27</xdr:col>
      <xdr:colOff>161925</xdr:colOff>
      <xdr:row>54</xdr:row>
      <xdr:rowOff>168293</xdr:rowOff>
    </xdr:to>
    <xdr:sp macro="" textlink="">
      <xdr:nvSpPr>
        <xdr:cNvPr id="811" name="円/楕円 810"/>
        <xdr:cNvSpPr/>
      </xdr:nvSpPr>
      <xdr:spPr>
        <a:xfrm>
          <a:off x="18605500" y="93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13370</xdr:rowOff>
    </xdr:from>
    <xdr:ext cx="534377" cy="259045"/>
    <xdr:sp macro="" textlink="">
      <xdr:nvSpPr>
        <xdr:cNvPr id="812" name="テキスト ボックス 811"/>
        <xdr:cNvSpPr txBox="1"/>
      </xdr:nvSpPr>
      <xdr:spPr>
        <a:xfrm>
          <a:off x="18389111" y="91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137316</xdr:rowOff>
    </xdr:from>
    <xdr:to>
      <xdr:col>32</xdr:col>
      <xdr:colOff>187325</xdr:colOff>
      <xdr:row>74</xdr:row>
      <xdr:rowOff>155131</xdr:rowOff>
    </xdr:to>
    <xdr:cxnSp macro="">
      <xdr:nvCxnSpPr>
        <xdr:cNvPr id="844" name="直線コネクタ 843"/>
        <xdr:cNvCxnSpPr/>
      </xdr:nvCxnSpPr>
      <xdr:spPr>
        <a:xfrm flipV="1">
          <a:off x="21323300" y="12824616"/>
          <a:ext cx="838200" cy="1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155131</xdr:rowOff>
    </xdr:from>
    <xdr:to>
      <xdr:col>31</xdr:col>
      <xdr:colOff>34925</xdr:colOff>
      <xdr:row>74</xdr:row>
      <xdr:rowOff>162936</xdr:rowOff>
    </xdr:to>
    <xdr:cxnSp macro="">
      <xdr:nvCxnSpPr>
        <xdr:cNvPr id="847" name="直線コネクタ 846"/>
        <xdr:cNvCxnSpPr/>
      </xdr:nvCxnSpPr>
      <xdr:spPr>
        <a:xfrm flipV="1">
          <a:off x="20434300" y="12842431"/>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162936</xdr:rowOff>
    </xdr:from>
    <xdr:to>
      <xdr:col>29</xdr:col>
      <xdr:colOff>517525</xdr:colOff>
      <xdr:row>75</xdr:row>
      <xdr:rowOff>38185</xdr:rowOff>
    </xdr:to>
    <xdr:cxnSp macro="">
      <xdr:nvCxnSpPr>
        <xdr:cNvPr id="850" name="直線コネクタ 849"/>
        <xdr:cNvCxnSpPr/>
      </xdr:nvCxnSpPr>
      <xdr:spPr>
        <a:xfrm flipV="1">
          <a:off x="19545300" y="12850236"/>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51" name="フローチャート : 判断 850"/>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52" name="テキスト ボックス 851"/>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23734</xdr:rowOff>
    </xdr:from>
    <xdr:to>
      <xdr:col>28</xdr:col>
      <xdr:colOff>314325</xdr:colOff>
      <xdr:row>75</xdr:row>
      <xdr:rowOff>38185</xdr:rowOff>
    </xdr:to>
    <xdr:cxnSp macro="">
      <xdr:nvCxnSpPr>
        <xdr:cNvPr id="853" name="直線コネクタ 852"/>
        <xdr:cNvCxnSpPr/>
      </xdr:nvCxnSpPr>
      <xdr:spPr>
        <a:xfrm>
          <a:off x="18656300" y="12882484"/>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54" name="フローチャート : 判断 853"/>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55" name="テキスト ボックス 854"/>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56" name="フローチャート : 判断 855"/>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57" name="テキスト ボックス 856"/>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86516</xdr:rowOff>
    </xdr:from>
    <xdr:to>
      <xdr:col>32</xdr:col>
      <xdr:colOff>238125</xdr:colOff>
      <xdr:row>75</xdr:row>
      <xdr:rowOff>16666</xdr:rowOff>
    </xdr:to>
    <xdr:sp macro="" textlink="">
      <xdr:nvSpPr>
        <xdr:cNvPr id="863" name="円/楕円 862"/>
        <xdr:cNvSpPr/>
      </xdr:nvSpPr>
      <xdr:spPr>
        <a:xfrm>
          <a:off x="22110700" y="127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109393</xdr:rowOff>
    </xdr:from>
    <xdr:ext cx="534377" cy="259045"/>
    <xdr:sp macro="" textlink="">
      <xdr:nvSpPr>
        <xdr:cNvPr id="864" name="繰出金該当値テキスト"/>
        <xdr:cNvSpPr txBox="1"/>
      </xdr:nvSpPr>
      <xdr:spPr>
        <a:xfrm>
          <a:off x="22212300" y="1262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70,146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104331</xdr:rowOff>
    </xdr:from>
    <xdr:to>
      <xdr:col>31</xdr:col>
      <xdr:colOff>85725</xdr:colOff>
      <xdr:row>75</xdr:row>
      <xdr:rowOff>34481</xdr:rowOff>
    </xdr:to>
    <xdr:sp macro="" textlink="">
      <xdr:nvSpPr>
        <xdr:cNvPr id="865" name="円/楕円 864"/>
        <xdr:cNvSpPr/>
      </xdr:nvSpPr>
      <xdr:spPr>
        <a:xfrm>
          <a:off x="21272500" y="127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51008</xdr:rowOff>
    </xdr:from>
    <xdr:ext cx="534377" cy="259045"/>
    <xdr:sp macro="" textlink="">
      <xdr:nvSpPr>
        <xdr:cNvPr id="866" name="テキスト ボックス 865"/>
        <xdr:cNvSpPr txBox="1"/>
      </xdr:nvSpPr>
      <xdr:spPr>
        <a:xfrm>
          <a:off x="21056111" y="125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112136</xdr:rowOff>
    </xdr:from>
    <xdr:to>
      <xdr:col>29</xdr:col>
      <xdr:colOff>568325</xdr:colOff>
      <xdr:row>75</xdr:row>
      <xdr:rowOff>42286</xdr:rowOff>
    </xdr:to>
    <xdr:sp macro="" textlink="">
      <xdr:nvSpPr>
        <xdr:cNvPr id="867" name="円/楕円 866"/>
        <xdr:cNvSpPr/>
      </xdr:nvSpPr>
      <xdr:spPr>
        <a:xfrm>
          <a:off x="20383500" y="127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58813</xdr:rowOff>
    </xdr:from>
    <xdr:ext cx="534377" cy="259045"/>
    <xdr:sp macro="" textlink="">
      <xdr:nvSpPr>
        <xdr:cNvPr id="868" name="テキスト ボックス 867"/>
        <xdr:cNvSpPr txBox="1"/>
      </xdr:nvSpPr>
      <xdr:spPr>
        <a:xfrm>
          <a:off x="20167111" y="1257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158835</xdr:rowOff>
    </xdr:from>
    <xdr:to>
      <xdr:col>28</xdr:col>
      <xdr:colOff>365125</xdr:colOff>
      <xdr:row>75</xdr:row>
      <xdr:rowOff>88985</xdr:rowOff>
    </xdr:to>
    <xdr:sp macro="" textlink="">
      <xdr:nvSpPr>
        <xdr:cNvPr id="869" name="円/楕円 868"/>
        <xdr:cNvSpPr/>
      </xdr:nvSpPr>
      <xdr:spPr>
        <a:xfrm>
          <a:off x="19494500" y="1284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105512</xdr:rowOff>
    </xdr:from>
    <xdr:ext cx="534377" cy="259045"/>
    <xdr:sp macro="" textlink="">
      <xdr:nvSpPr>
        <xdr:cNvPr id="870" name="テキスト ボックス 869"/>
        <xdr:cNvSpPr txBox="1"/>
      </xdr:nvSpPr>
      <xdr:spPr>
        <a:xfrm>
          <a:off x="19278111" y="126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144384</xdr:rowOff>
    </xdr:from>
    <xdr:to>
      <xdr:col>27</xdr:col>
      <xdr:colOff>161925</xdr:colOff>
      <xdr:row>75</xdr:row>
      <xdr:rowOff>74534</xdr:rowOff>
    </xdr:to>
    <xdr:sp macro="" textlink="">
      <xdr:nvSpPr>
        <xdr:cNvPr id="871" name="円/楕円 870"/>
        <xdr:cNvSpPr/>
      </xdr:nvSpPr>
      <xdr:spPr>
        <a:xfrm>
          <a:off x="18605500" y="128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91061</xdr:rowOff>
    </xdr:from>
    <xdr:ext cx="534377" cy="259045"/>
    <xdr:sp macro="" textlink="">
      <xdr:nvSpPr>
        <xdr:cNvPr id="872" name="テキスト ボックス 871"/>
        <xdr:cNvSpPr txBox="1"/>
      </xdr:nvSpPr>
      <xdr:spPr>
        <a:xfrm>
          <a:off x="18389111" y="1260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589,401</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69,862</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万円程度で推移してきて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。また、類似団体平均と比べて低い水準にある。</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125,161</a:t>
          </a:r>
          <a:r>
            <a:rPr kumimoji="1" lang="ja-JP" altLang="ja-JP" sz="1100">
              <a:solidFill>
                <a:schemeClr val="dk1"/>
              </a:solidFill>
              <a:effectLst/>
              <a:latin typeface="+mn-lt"/>
              <a:ea typeface="+mn-ea"/>
              <a:cs typeface="+mn-cs"/>
            </a:rPr>
            <a:t>円となっており、増加傾向にある。また、類似団体平均と比べて高い水準にある。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普通建設事業費は、年々増加傾向であったが、平成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年度は例年大きな割合を占めていた医療機器関連企業誘致事業や小中学校耐震補強事業の事業完了により、前年度に比べて大幅に事業費が減少し、住民一人当たり</a:t>
          </a:r>
          <a:r>
            <a:rPr kumimoji="1" lang="en-US" altLang="ja-JP" sz="1100">
              <a:solidFill>
                <a:schemeClr val="dk1"/>
              </a:solidFill>
              <a:effectLst/>
              <a:latin typeface="+mn-lt"/>
              <a:ea typeface="+mn-ea"/>
              <a:cs typeface="+mn-cs"/>
            </a:rPr>
            <a:t>58,995</a:t>
          </a:r>
          <a:r>
            <a:rPr kumimoji="1" lang="ja-JP" altLang="en-US" sz="1100">
              <a:solidFill>
                <a:schemeClr val="dk1"/>
              </a:solidFill>
              <a:effectLst/>
              <a:latin typeface="+mn-lt"/>
              <a:ea typeface="+mn-ea"/>
              <a:cs typeface="+mn-cs"/>
            </a:rPr>
            <a:t>円となった。また、類似団体平均と比べて低い水準となった。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災害復旧事業費は、平成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年鳥取県中部地震により、前年度に比べて大幅に事業費が増加し、住民一人当たり</a:t>
          </a:r>
          <a:r>
            <a:rPr kumimoji="1" lang="en-US" altLang="ja-JP" sz="1100">
              <a:solidFill>
                <a:schemeClr val="dk1"/>
              </a:solidFill>
              <a:effectLst/>
              <a:latin typeface="+mn-lt"/>
              <a:ea typeface="+mn-ea"/>
              <a:cs typeface="+mn-cs"/>
            </a:rPr>
            <a:t>8,771</a:t>
          </a:r>
          <a:r>
            <a:rPr kumimoji="1" lang="ja-JP" altLang="en-US" sz="1100">
              <a:solidFill>
                <a:schemeClr val="dk1"/>
              </a:solidFill>
              <a:effectLst/>
              <a:latin typeface="+mn-lt"/>
              <a:ea typeface="+mn-ea"/>
              <a:cs typeface="+mn-cs"/>
            </a:rPr>
            <a:t>円となった。</a:t>
          </a:r>
          <a:r>
            <a:rPr kumimoji="1" lang="ja-JP" altLang="ja-JP" sz="1100">
              <a:solidFill>
                <a:schemeClr val="dk1"/>
              </a:solidFill>
              <a:effectLst/>
              <a:latin typeface="+mn-lt"/>
              <a:ea typeface="+mn-ea"/>
              <a:cs typeface="+mn-cs"/>
            </a:rPr>
            <a:t>また、類似団体平均と比べて</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水準となった。</a:t>
          </a:r>
          <a:endParaRPr kumimoji="0" lang="en-US" altLang="ja-JP" sz="14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48,340
48,078
272.06
29,617,586
28,491,658
732,410
13,911,940
31,286,373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132271</xdr:rowOff>
    </xdr:from>
    <xdr:to>
      <xdr:col>6</xdr:col>
      <xdr:colOff>511175</xdr:colOff>
      <xdr:row>37</xdr:row>
      <xdr:rowOff>10732</xdr:rowOff>
    </xdr:to>
    <xdr:cxnSp macro="">
      <xdr:nvCxnSpPr>
        <xdr:cNvPr id="61" name="直線コネクタ 60"/>
        <xdr:cNvCxnSpPr/>
      </xdr:nvCxnSpPr>
      <xdr:spPr>
        <a:xfrm>
          <a:off x="3797300" y="6304471"/>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116649</xdr:rowOff>
    </xdr:from>
    <xdr:to>
      <xdr:col>5</xdr:col>
      <xdr:colOff>358775</xdr:colOff>
      <xdr:row>36</xdr:row>
      <xdr:rowOff>132271</xdr:rowOff>
    </xdr:to>
    <xdr:cxnSp macro="">
      <xdr:nvCxnSpPr>
        <xdr:cNvPr id="64" name="直線コネクタ 63"/>
        <xdr:cNvCxnSpPr/>
      </xdr:nvCxnSpPr>
      <xdr:spPr>
        <a:xfrm>
          <a:off x="2908300" y="6288849"/>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114554</xdr:rowOff>
    </xdr:from>
    <xdr:to>
      <xdr:col>4</xdr:col>
      <xdr:colOff>155575</xdr:colOff>
      <xdr:row>36</xdr:row>
      <xdr:rowOff>116649</xdr:rowOff>
    </xdr:to>
    <xdr:cxnSp macro="">
      <xdr:nvCxnSpPr>
        <xdr:cNvPr id="67" name="直線コネクタ 66"/>
        <xdr:cNvCxnSpPr/>
      </xdr:nvCxnSpPr>
      <xdr:spPr>
        <a:xfrm>
          <a:off x="2019300" y="628675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23559</xdr:rowOff>
    </xdr:from>
    <xdr:to>
      <xdr:col>4</xdr:col>
      <xdr:colOff>206375</xdr:colOff>
      <xdr:row>37</xdr:row>
      <xdr:rowOff>125159</xdr:rowOff>
    </xdr:to>
    <xdr:sp macro="" textlink="">
      <xdr:nvSpPr>
        <xdr:cNvPr id="68" name="フローチャート : 判断 67"/>
        <xdr:cNvSpPr/>
      </xdr:nvSpPr>
      <xdr:spPr>
        <a:xfrm>
          <a:off x="2857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116286</xdr:rowOff>
    </xdr:from>
    <xdr:ext cx="469744" cy="259045"/>
    <xdr:sp macro="" textlink="">
      <xdr:nvSpPr>
        <xdr:cNvPr id="69" name="テキスト ボックス 68"/>
        <xdr:cNvSpPr txBox="1"/>
      </xdr:nvSpPr>
      <xdr:spPr>
        <a:xfrm>
          <a:off x="2673427"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37211</xdr:rowOff>
    </xdr:from>
    <xdr:to>
      <xdr:col>2</xdr:col>
      <xdr:colOff>638175</xdr:colOff>
      <xdr:row>36</xdr:row>
      <xdr:rowOff>114554</xdr:rowOff>
    </xdr:to>
    <xdr:cxnSp macro="">
      <xdr:nvCxnSpPr>
        <xdr:cNvPr id="70" name="直線コネクタ 69"/>
        <xdr:cNvCxnSpPr/>
      </xdr:nvCxnSpPr>
      <xdr:spPr>
        <a:xfrm>
          <a:off x="1130300" y="6209411"/>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30035</xdr:rowOff>
    </xdr:from>
    <xdr:to>
      <xdr:col>3</xdr:col>
      <xdr:colOff>3175</xdr:colOff>
      <xdr:row>37</xdr:row>
      <xdr:rowOff>131635</xdr:rowOff>
    </xdr:to>
    <xdr:sp macro="" textlink="">
      <xdr:nvSpPr>
        <xdr:cNvPr id="71" name="フローチャート : 判断 70"/>
        <xdr:cNvSpPr/>
      </xdr:nvSpPr>
      <xdr:spPr>
        <a:xfrm>
          <a:off x="1968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122762</xdr:rowOff>
    </xdr:from>
    <xdr:ext cx="469744" cy="259045"/>
    <xdr:sp macro="" textlink="">
      <xdr:nvSpPr>
        <xdr:cNvPr id="72" name="テキスト ボックス 71"/>
        <xdr:cNvSpPr txBox="1"/>
      </xdr:nvSpPr>
      <xdr:spPr>
        <a:xfrm>
          <a:off x="1784427"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2032</xdr:rowOff>
    </xdr:from>
    <xdr:to>
      <xdr:col>1</xdr:col>
      <xdr:colOff>485775</xdr:colOff>
      <xdr:row>37</xdr:row>
      <xdr:rowOff>103632</xdr:rowOff>
    </xdr:to>
    <xdr:sp macro="" textlink="">
      <xdr:nvSpPr>
        <xdr:cNvPr id="73" name="フローチャート : 判断 72"/>
        <xdr:cNvSpPr/>
      </xdr:nvSpPr>
      <xdr:spPr>
        <a:xfrm>
          <a:off x="107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94759</xdr:rowOff>
    </xdr:from>
    <xdr:ext cx="469744" cy="259045"/>
    <xdr:sp macro="" textlink="">
      <xdr:nvSpPr>
        <xdr:cNvPr id="74" name="テキスト ボックス 73"/>
        <xdr:cNvSpPr txBox="1"/>
      </xdr:nvSpPr>
      <xdr:spPr>
        <a:xfrm>
          <a:off x="8954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131382</xdr:rowOff>
    </xdr:from>
    <xdr:to>
      <xdr:col>6</xdr:col>
      <xdr:colOff>561975</xdr:colOff>
      <xdr:row>37</xdr:row>
      <xdr:rowOff>61532</xdr:rowOff>
    </xdr:to>
    <xdr:sp macro="" textlink="">
      <xdr:nvSpPr>
        <xdr:cNvPr id="80" name="円/楕円 79"/>
        <xdr:cNvSpPr/>
      </xdr:nvSpPr>
      <xdr:spPr>
        <a:xfrm>
          <a:off x="4584700" y="63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109809</xdr:rowOff>
    </xdr:from>
    <xdr:ext cx="469744" cy="259045"/>
    <xdr:sp macro="" textlink="">
      <xdr:nvSpPr>
        <xdr:cNvPr id="81" name="議会費該当値テキスト"/>
        <xdr:cNvSpPr txBox="1"/>
      </xdr:nvSpPr>
      <xdr:spPr>
        <a:xfrm>
          <a:off x="4686300" y="628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81471</xdr:rowOff>
    </xdr:from>
    <xdr:to>
      <xdr:col>5</xdr:col>
      <xdr:colOff>409575</xdr:colOff>
      <xdr:row>37</xdr:row>
      <xdr:rowOff>11621</xdr:rowOff>
    </xdr:to>
    <xdr:sp macro="" textlink="">
      <xdr:nvSpPr>
        <xdr:cNvPr id="82" name="円/楕円 81"/>
        <xdr:cNvSpPr/>
      </xdr:nvSpPr>
      <xdr:spPr>
        <a:xfrm>
          <a:off x="3746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2748</xdr:rowOff>
    </xdr:from>
    <xdr:ext cx="469744" cy="259045"/>
    <xdr:sp macro="" textlink="">
      <xdr:nvSpPr>
        <xdr:cNvPr id="83" name="テキスト ボックス 82"/>
        <xdr:cNvSpPr txBox="1"/>
      </xdr:nvSpPr>
      <xdr:spPr>
        <a:xfrm>
          <a:off x="3562427" y="63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65849</xdr:rowOff>
    </xdr:from>
    <xdr:to>
      <xdr:col>4</xdr:col>
      <xdr:colOff>206375</xdr:colOff>
      <xdr:row>36</xdr:row>
      <xdr:rowOff>167449</xdr:rowOff>
    </xdr:to>
    <xdr:sp macro="" textlink="">
      <xdr:nvSpPr>
        <xdr:cNvPr id="84" name="円/楕円 83"/>
        <xdr:cNvSpPr/>
      </xdr:nvSpPr>
      <xdr:spPr>
        <a:xfrm>
          <a:off x="2857500" y="62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12526</xdr:rowOff>
    </xdr:from>
    <xdr:ext cx="469744" cy="259045"/>
    <xdr:sp macro="" textlink="">
      <xdr:nvSpPr>
        <xdr:cNvPr id="85" name="テキスト ボックス 84"/>
        <xdr:cNvSpPr txBox="1"/>
      </xdr:nvSpPr>
      <xdr:spPr>
        <a:xfrm>
          <a:off x="2673427" y="601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63754</xdr:rowOff>
    </xdr:from>
    <xdr:to>
      <xdr:col>3</xdr:col>
      <xdr:colOff>3175</xdr:colOff>
      <xdr:row>36</xdr:row>
      <xdr:rowOff>165354</xdr:rowOff>
    </xdr:to>
    <xdr:sp macro="" textlink="">
      <xdr:nvSpPr>
        <xdr:cNvPr id="86" name="円/楕円 85"/>
        <xdr:cNvSpPr/>
      </xdr:nvSpPr>
      <xdr:spPr>
        <a:xfrm>
          <a:off x="1968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10431</xdr:rowOff>
    </xdr:from>
    <xdr:ext cx="469744" cy="259045"/>
    <xdr:sp macro="" textlink="">
      <xdr:nvSpPr>
        <xdr:cNvPr id="87" name="テキスト ボックス 86"/>
        <xdr:cNvSpPr txBox="1"/>
      </xdr:nvSpPr>
      <xdr:spPr>
        <a:xfrm>
          <a:off x="1784427" y="601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157861</xdr:rowOff>
    </xdr:from>
    <xdr:to>
      <xdr:col>1</xdr:col>
      <xdr:colOff>485775</xdr:colOff>
      <xdr:row>36</xdr:row>
      <xdr:rowOff>88011</xdr:rowOff>
    </xdr:to>
    <xdr:sp macro="" textlink="">
      <xdr:nvSpPr>
        <xdr:cNvPr id="88" name="円/楕円 87"/>
        <xdr:cNvSpPr/>
      </xdr:nvSpPr>
      <xdr:spPr>
        <a:xfrm>
          <a:off x="1079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104538</xdr:rowOff>
    </xdr:from>
    <xdr:ext cx="469744" cy="259045"/>
    <xdr:sp macro="" textlink="">
      <xdr:nvSpPr>
        <xdr:cNvPr id="89" name="テキスト ボックス 88"/>
        <xdr:cNvSpPr txBox="1"/>
      </xdr:nvSpPr>
      <xdr:spPr>
        <a:xfrm>
          <a:off x="895427" y="593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171050</xdr:rowOff>
    </xdr:from>
    <xdr:to>
      <xdr:col>6</xdr:col>
      <xdr:colOff>511175</xdr:colOff>
      <xdr:row>57</xdr:row>
      <xdr:rowOff>5050</xdr:rowOff>
    </xdr:to>
    <xdr:cxnSp macro="">
      <xdr:nvCxnSpPr>
        <xdr:cNvPr id="116" name="直線コネクタ 115"/>
        <xdr:cNvCxnSpPr/>
      </xdr:nvCxnSpPr>
      <xdr:spPr>
        <a:xfrm flipV="1">
          <a:off x="3797300" y="9772250"/>
          <a:ext cx="8382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5050</xdr:rowOff>
    </xdr:from>
    <xdr:to>
      <xdr:col>5</xdr:col>
      <xdr:colOff>358775</xdr:colOff>
      <xdr:row>57</xdr:row>
      <xdr:rowOff>33666</xdr:rowOff>
    </xdr:to>
    <xdr:cxnSp macro="">
      <xdr:nvCxnSpPr>
        <xdr:cNvPr id="119" name="直線コネクタ 118"/>
        <xdr:cNvCxnSpPr/>
      </xdr:nvCxnSpPr>
      <xdr:spPr>
        <a:xfrm flipV="1">
          <a:off x="2908300" y="9777700"/>
          <a:ext cx="889000" cy="2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24879</xdr:rowOff>
    </xdr:from>
    <xdr:to>
      <xdr:col>4</xdr:col>
      <xdr:colOff>155575</xdr:colOff>
      <xdr:row>57</xdr:row>
      <xdr:rowOff>33666</xdr:rowOff>
    </xdr:to>
    <xdr:cxnSp macro="">
      <xdr:nvCxnSpPr>
        <xdr:cNvPr id="122" name="直線コネクタ 121"/>
        <xdr:cNvCxnSpPr/>
      </xdr:nvCxnSpPr>
      <xdr:spPr>
        <a:xfrm>
          <a:off x="2019300" y="9797529"/>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158815</xdr:rowOff>
    </xdr:from>
    <xdr:to>
      <xdr:col>4</xdr:col>
      <xdr:colOff>206375</xdr:colOff>
      <xdr:row>57</xdr:row>
      <xdr:rowOff>88965</xdr:rowOff>
    </xdr:to>
    <xdr:sp macro="" textlink="">
      <xdr:nvSpPr>
        <xdr:cNvPr id="123" name="フローチャート : 判断 122"/>
        <xdr:cNvSpPr/>
      </xdr:nvSpPr>
      <xdr:spPr>
        <a:xfrm>
          <a:off x="2857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80092</xdr:rowOff>
    </xdr:from>
    <xdr:ext cx="534377" cy="259045"/>
    <xdr:sp macro="" textlink="">
      <xdr:nvSpPr>
        <xdr:cNvPr id="124" name="テキスト ボックス 123"/>
        <xdr:cNvSpPr txBox="1"/>
      </xdr:nvSpPr>
      <xdr:spPr>
        <a:xfrm>
          <a:off x="2641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24879</xdr:rowOff>
    </xdr:from>
    <xdr:to>
      <xdr:col>2</xdr:col>
      <xdr:colOff>638175</xdr:colOff>
      <xdr:row>57</xdr:row>
      <xdr:rowOff>93779</xdr:rowOff>
    </xdr:to>
    <xdr:cxnSp macro="">
      <xdr:nvCxnSpPr>
        <xdr:cNvPr id="125" name="直線コネクタ 124"/>
        <xdr:cNvCxnSpPr/>
      </xdr:nvCxnSpPr>
      <xdr:spPr>
        <a:xfrm flipV="1">
          <a:off x="1130300" y="9797529"/>
          <a:ext cx="889000" cy="6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140660</xdr:rowOff>
    </xdr:from>
    <xdr:to>
      <xdr:col>3</xdr:col>
      <xdr:colOff>3175</xdr:colOff>
      <xdr:row>57</xdr:row>
      <xdr:rowOff>70810</xdr:rowOff>
    </xdr:to>
    <xdr:sp macro="" textlink="">
      <xdr:nvSpPr>
        <xdr:cNvPr id="126" name="フローチャート : 判断 125"/>
        <xdr:cNvSpPr/>
      </xdr:nvSpPr>
      <xdr:spPr>
        <a:xfrm>
          <a:off x="1968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87337</xdr:rowOff>
    </xdr:from>
    <xdr:ext cx="534377" cy="259045"/>
    <xdr:sp macro="" textlink="">
      <xdr:nvSpPr>
        <xdr:cNvPr id="127" name="テキスト ボックス 126"/>
        <xdr:cNvSpPr txBox="1"/>
      </xdr:nvSpPr>
      <xdr:spPr>
        <a:xfrm>
          <a:off x="1752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118576</xdr:rowOff>
    </xdr:from>
    <xdr:to>
      <xdr:col>1</xdr:col>
      <xdr:colOff>485775</xdr:colOff>
      <xdr:row>57</xdr:row>
      <xdr:rowOff>48726</xdr:rowOff>
    </xdr:to>
    <xdr:sp macro="" textlink="">
      <xdr:nvSpPr>
        <xdr:cNvPr id="128" name="フローチャート : 判断 127"/>
        <xdr:cNvSpPr/>
      </xdr:nvSpPr>
      <xdr:spPr>
        <a:xfrm>
          <a:off x="1079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65253</xdr:rowOff>
    </xdr:from>
    <xdr:ext cx="534377" cy="259045"/>
    <xdr:sp macro="" textlink="">
      <xdr:nvSpPr>
        <xdr:cNvPr id="129" name="テキスト ボックス 128"/>
        <xdr:cNvSpPr txBox="1"/>
      </xdr:nvSpPr>
      <xdr:spPr>
        <a:xfrm>
          <a:off x="863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120250</xdr:rowOff>
    </xdr:from>
    <xdr:to>
      <xdr:col>6</xdr:col>
      <xdr:colOff>561975</xdr:colOff>
      <xdr:row>57</xdr:row>
      <xdr:rowOff>50400</xdr:rowOff>
    </xdr:to>
    <xdr:sp macro="" textlink="">
      <xdr:nvSpPr>
        <xdr:cNvPr id="135" name="円/楕円 134"/>
        <xdr:cNvSpPr/>
      </xdr:nvSpPr>
      <xdr:spPr>
        <a:xfrm>
          <a:off x="4584700" y="97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98677</xdr:rowOff>
    </xdr:from>
    <xdr:ext cx="534377" cy="259045"/>
    <xdr:sp macro="" textlink="">
      <xdr:nvSpPr>
        <xdr:cNvPr id="136" name="総務費該当値テキスト"/>
        <xdr:cNvSpPr txBox="1"/>
      </xdr:nvSpPr>
      <xdr:spPr>
        <a:xfrm>
          <a:off x="4686300" y="969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125700</xdr:rowOff>
    </xdr:from>
    <xdr:to>
      <xdr:col>5</xdr:col>
      <xdr:colOff>409575</xdr:colOff>
      <xdr:row>57</xdr:row>
      <xdr:rowOff>55850</xdr:rowOff>
    </xdr:to>
    <xdr:sp macro="" textlink="">
      <xdr:nvSpPr>
        <xdr:cNvPr id="137" name="円/楕円 136"/>
        <xdr:cNvSpPr/>
      </xdr:nvSpPr>
      <xdr:spPr>
        <a:xfrm>
          <a:off x="3746500" y="972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46977</xdr:rowOff>
    </xdr:from>
    <xdr:ext cx="534377" cy="259045"/>
    <xdr:sp macro="" textlink="">
      <xdr:nvSpPr>
        <xdr:cNvPr id="138" name="テキスト ボックス 137"/>
        <xdr:cNvSpPr txBox="1"/>
      </xdr:nvSpPr>
      <xdr:spPr>
        <a:xfrm>
          <a:off x="3530111" y="981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66,951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154316</xdr:rowOff>
    </xdr:from>
    <xdr:to>
      <xdr:col>4</xdr:col>
      <xdr:colOff>206375</xdr:colOff>
      <xdr:row>57</xdr:row>
      <xdr:rowOff>84466</xdr:rowOff>
    </xdr:to>
    <xdr:sp macro="" textlink="">
      <xdr:nvSpPr>
        <xdr:cNvPr id="139" name="円/楕円 138"/>
        <xdr:cNvSpPr/>
      </xdr:nvSpPr>
      <xdr:spPr>
        <a:xfrm>
          <a:off x="2857500" y="975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100993</xdr:rowOff>
    </xdr:from>
    <xdr:ext cx="534377" cy="259045"/>
    <xdr:sp macro="" textlink="">
      <xdr:nvSpPr>
        <xdr:cNvPr id="140" name="テキスト ボックス 139"/>
        <xdr:cNvSpPr txBox="1"/>
      </xdr:nvSpPr>
      <xdr:spPr>
        <a:xfrm>
          <a:off x="2641111" y="953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145529</xdr:rowOff>
    </xdr:from>
    <xdr:to>
      <xdr:col>3</xdr:col>
      <xdr:colOff>3175</xdr:colOff>
      <xdr:row>57</xdr:row>
      <xdr:rowOff>75679</xdr:rowOff>
    </xdr:to>
    <xdr:sp macro="" textlink="">
      <xdr:nvSpPr>
        <xdr:cNvPr id="141" name="円/楕円 140"/>
        <xdr:cNvSpPr/>
      </xdr:nvSpPr>
      <xdr:spPr>
        <a:xfrm>
          <a:off x="1968500" y="97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66806</xdr:rowOff>
    </xdr:from>
    <xdr:ext cx="534377" cy="259045"/>
    <xdr:sp macro="" textlink="">
      <xdr:nvSpPr>
        <xdr:cNvPr id="142" name="テキスト ボックス 141"/>
        <xdr:cNvSpPr txBox="1"/>
      </xdr:nvSpPr>
      <xdr:spPr>
        <a:xfrm>
          <a:off x="1752111" y="98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42979</xdr:rowOff>
    </xdr:from>
    <xdr:to>
      <xdr:col>1</xdr:col>
      <xdr:colOff>485775</xdr:colOff>
      <xdr:row>57</xdr:row>
      <xdr:rowOff>144579</xdr:rowOff>
    </xdr:to>
    <xdr:sp macro="" textlink="">
      <xdr:nvSpPr>
        <xdr:cNvPr id="143" name="円/楕円 142"/>
        <xdr:cNvSpPr/>
      </xdr:nvSpPr>
      <xdr:spPr>
        <a:xfrm>
          <a:off x="1079500" y="981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135706</xdr:rowOff>
    </xdr:from>
    <xdr:ext cx="534377" cy="259045"/>
    <xdr:sp macro="" textlink="">
      <xdr:nvSpPr>
        <xdr:cNvPr id="144" name="テキスト ボックス 143"/>
        <xdr:cNvSpPr txBox="1"/>
      </xdr:nvSpPr>
      <xdr:spPr>
        <a:xfrm>
          <a:off x="863111" y="990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176,345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25510</xdr:rowOff>
    </xdr:from>
    <xdr:to>
      <xdr:col>6</xdr:col>
      <xdr:colOff>511175</xdr:colOff>
      <xdr:row>76</xdr:row>
      <xdr:rowOff>78105</xdr:rowOff>
    </xdr:to>
    <xdr:cxnSp macro="">
      <xdr:nvCxnSpPr>
        <xdr:cNvPr id="172" name="直線コネクタ 171"/>
        <xdr:cNvCxnSpPr/>
      </xdr:nvCxnSpPr>
      <xdr:spPr>
        <a:xfrm flipV="1">
          <a:off x="3797300" y="13055710"/>
          <a:ext cx="838200" cy="5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62548</xdr:rowOff>
    </xdr:from>
    <xdr:to>
      <xdr:col>5</xdr:col>
      <xdr:colOff>358775</xdr:colOff>
      <xdr:row>76</xdr:row>
      <xdr:rowOff>78105</xdr:rowOff>
    </xdr:to>
    <xdr:cxnSp macro="">
      <xdr:nvCxnSpPr>
        <xdr:cNvPr id="175" name="直線コネクタ 174"/>
        <xdr:cNvCxnSpPr/>
      </xdr:nvCxnSpPr>
      <xdr:spPr>
        <a:xfrm>
          <a:off x="2908300" y="13092748"/>
          <a:ext cx="889000" cy="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62548</xdr:rowOff>
    </xdr:from>
    <xdr:to>
      <xdr:col>4</xdr:col>
      <xdr:colOff>155575</xdr:colOff>
      <xdr:row>76</xdr:row>
      <xdr:rowOff>128417</xdr:rowOff>
    </xdr:to>
    <xdr:cxnSp macro="">
      <xdr:nvCxnSpPr>
        <xdr:cNvPr id="178" name="直線コネクタ 177"/>
        <xdr:cNvCxnSpPr/>
      </xdr:nvCxnSpPr>
      <xdr:spPr>
        <a:xfrm flipV="1">
          <a:off x="2019300" y="13092748"/>
          <a:ext cx="8890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58167</xdr:rowOff>
    </xdr:from>
    <xdr:to>
      <xdr:col>4</xdr:col>
      <xdr:colOff>206375</xdr:colOff>
      <xdr:row>77</xdr:row>
      <xdr:rowOff>159767</xdr:rowOff>
    </xdr:to>
    <xdr:sp macro="" textlink="">
      <xdr:nvSpPr>
        <xdr:cNvPr id="179" name="フローチャート : 判断 178"/>
        <xdr:cNvSpPr/>
      </xdr:nvSpPr>
      <xdr:spPr>
        <a:xfrm>
          <a:off x="2857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150894</xdr:rowOff>
    </xdr:from>
    <xdr:ext cx="599010" cy="259045"/>
    <xdr:sp macro="" textlink="">
      <xdr:nvSpPr>
        <xdr:cNvPr id="180" name="テキスト ボックス 179"/>
        <xdr:cNvSpPr txBox="1"/>
      </xdr:nvSpPr>
      <xdr:spPr>
        <a:xfrm>
          <a:off x="2608794" y="13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128417</xdr:rowOff>
    </xdr:from>
    <xdr:to>
      <xdr:col>2</xdr:col>
      <xdr:colOff>638175</xdr:colOff>
      <xdr:row>76</xdr:row>
      <xdr:rowOff>146915</xdr:rowOff>
    </xdr:to>
    <xdr:cxnSp macro="">
      <xdr:nvCxnSpPr>
        <xdr:cNvPr id="181" name="直線コネクタ 180"/>
        <xdr:cNvCxnSpPr/>
      </xdr:nvCxnSpPr>
      <xdr:spPr>
        <a:xfrm flipV="1">
          <a:off x="1130300" y="13158617"/>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88328</xdr:rowOff>
    </xdr:from>
    <xdr:to>
      <xdr:col>3</xdr:col>
      <xdr:colOff>3175</xdr:colOff>
      <xdr:row>78</xdr:row>
      <xdr:rowOff>18478</xdr:rowOff>
    </xdr:to>
    <xdr:sp macro="" textlink="">
      <xdr:nvSpPr>
        <xdr:cNvPr id="182" name="フローチャート : 判断 181"/>
        <xdr:cNvSpPr/>
      </xdr:nvSpPr>
      <xdr:spPr>
        <a:xfrm>
          <a:off x="1968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9605</xdr:rowOff>
    </xdr:from>
    <xdr:ext cx="599010" cy="259045"/>
    <xdr:sp macro="" textlink="">
      <xdr:nvSpPr>
        <xdr:cNvPr id="183" name="テキスト ボックス 182"/>
        <xdr:cNvSpPr txBox="1"/>
      </xdr:nvSpPr>
      <xdr:spPr>
        <a:xfrm>
          <a:off x="1719794" y="133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113736</xdr:rowOff>
    </xdr:from>
    <xdr:to>
      <xdr:col>1</xdr:col>
      <xdr:colOff>485775</xdr:colOff>
      <xdr:row>78</xdr:row>
      <xdr:rowOff>43886</xdr:rowOff>
    </xdr:to>
    <xdr:sp macro="" textlink="">
      <xdr:nvSpPr>
        <xdr:cNvPr id="184" name="フローチャート : 判断 183"/>
        <xdr:cNvSpPr/>
      </xdr:nvSpPr>
      <xdr:spPr>
        <a:xfrm>
          <a:off x="1079500" y="133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35013</xdr:rowOff>
    </xdr:from>
    <xdr:ext cx="599010" cy="259045"/>
    <xdr:sp macro="" textlink="">
      <xdr:nvSpPr>
        <xdr:cNvPr id="185" name="テキスト ボックス 184"/>
        <xdr:cNvSpPr txBox="1"/>
      </xdr:nvSpPr>
      <xdr:spPr>
        <a:xfrm>
          <a:off x="830794" y="1340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146160</xdr:rowOff>
    </xdr:from>
    <xdr:to>
      <xdr:col>6</xdr:col>
      <xdr:colOff>561975</xdr:colOff>
      <xdr:row>76</xdr:row>
      <xdr:rowOff>76310</xdr:rowOff>
    </xdr:to>
    <xdr:sp macro="" textlink="">
      <xdr:nvSpPr>
        <xdr:cNvPr id="191" name="円/楕円 190"/>
        <xdr:cNvSpPr/>
      </xdr:nvSpPr>
      <xdr:spPr>
        <a:xfrm>
          <a:off x="4584700" y="130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169037</xdr:rowOff>
    </xdr:from>
    <xdr:ext cx="599010" cy="259045"/>
    <xdr:sp macro="" textlink="">
      <xdr:nvSpPr>
        <xdr:cNvPr id="192" name="民生費該当値テキスト"/>
        <xdr:cNvSpPr txBox="1"/>
      </xdr:nvSpPr>
      <xdr:spPr>
        <a:xfrm>
          <a:off x="4686300" y="1285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199,976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27305</xdr:rowOff>
    </xdr:from>
    <xdr:to>
      <xdr:col>5</xdr:col>
      <xdr:colOff>409575</xdr:colOff>
      <xdr:row>76</xdr:row>
      <xdr:rowOff>128905</xdr:rowOff>
    </xdr:to>
    <xdr:sp macro="" textlink="">
      <xdr:nvSpPr>
        <xdr:cNvPr id="193" name="円/楕円 192"/>
        <xdr:cNvSpPr/>
      </xdr:nvSpPr>
      <xdr:spPr>
        <a:xfrm>
          <a:off x="37465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145433</xdr:rowOff>
    </xdr:from>
    <xdr:ext cx="599010" cy="259045"/>
    <xdr:sp macro="" textlink="">
      <xdr:nvSpPr>
        <xdr:cNvPr id="194" name="テキスト ボックス 193"/>
        <xdr:cNvSpPr txBox="1"/>
      </xdr:nvSpPr>
      <xdr:spPr>
        <a:xfrm>
          <a:off x="3497794" y="1283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188,472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11748</xdr:rowOff>
    </xdr:from>
    <xdr:to>
      <xdr:col>4</xdr:col>
      <xdr:colOff>206375</xdr:colOff>
      <xdr:row>76</xdr:row>
      <xdr:rowOff>113348</xdr:rowOff>
    </xdr:to>
    <xdr:sp macro="" textlink="">
      <xdr:nvSpPr>
        <xdr:cNvPr id="195" name="円/楕円 194"/>
        <xdr:cNvSpPr/>
      </xdr:nvSpPr>
      <xdr:spPr>
        <a:xfrm>
          <a:off x="2857500" y="130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129874</xdr:rowOff>
    </xdr:from>
    <xdr:ext cx="599010" cy="259045"/>
    <xdr:sp macro="" textlink="">
      <xdr:nvSpPr>
        <xdr:cNvPr id="196" name="テキスト ボックス 195"/>
        <xdr:cNvSpPr txBox="1"/>
      </xdr:nvSpPr>
      <xdr:spPr>
        <a:xfrm>
          <a:off x="2608794" y="1281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191,875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77617</xdr:rowOff>
    </xdr:from>
    <xdr:to>
      <xdr:col>3</xdr:col>
      <xdr:colOff>3175</xdr:colOff>
      <xdr:row>77</xdr:row>
      <xdr:rowOff>7767</xdr:rowOff>
    </xdr:to>
    <xdr:sp macro="" textlink="">
      <xdr:nvSpPr>
        <xdr:cNvPr id="197" name="円/楕円 196"/>
        <xdr:cNvSpPr/>
      </xdr:nvSpPr>
      <xdr:spPr>
        <a:xfrm>
          <a:off x="1968500" y="131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24293</xdr:rowOff>
    </xdr:from>
    <xdr:ext cx="599010" cy="259045"/>
    <xdr:sp macro="" textlink="">
      <xdr:nvSpPr>
        <xdr:cNvPr id="198" name="テキスト ボックス 197"/>
        <xdr:cNvSpPr txBox="1"/>
      </xdr:nvSpPr>
      <xdr:spPr>
        <a:xfrm>
          <a:off x="1719794" y="1288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177,468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96115</xdr:rowOff>
    </xdr:from>
    <xdr:to>
      <xdr:col>1</xdr:col>
      <xdr:colOff>485775</xdr:colOff>
      <xdr:row>77</xdr:row>
      <xdr:rowOff>26265</xdr:rowOff>
    </xdr:to>
    <xdr:sp macro="" textlink="">
      <xdr:nvSpPr>
        <xdr:cNvPr id="199" name="円/楕円 198"/>
        <xdr:cNvSpPr/>
      </xdr:nvSpPr>
      <xdr:spPr>
        <a:xfrm>
          <a:off x="1079500" y="131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42791</xdr:rowOff>
    </xdr:from>
    <xdr:ext cx="599010" cy="259045"/>
    <xdr:sp macro="" textlink="">
      <xdr:nvSpPr>
        <xdr:cNvPr id="200" name="テキスト ボックス 199"/>
        <xdr:cNvSpPr txBox="1"/>
      </xdr:nvSpPr>
      <xdr:spPr>
        <a:xfrm>
          <a:off x="830794" y="1290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36,044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59896</xdr:rowOff>
    </xdr:from>
    <xdr:to>
      <xdr:col>6</xdr:col>
      <xdr:colOff>511175</xdr:colOff>
      <xdr:row>97</xdr:row>
      <xdr:rowOff>64731</xdr:rowOff>
    </xdr:to>
    <xdr:cxnSp macro="">
      <xdr:nvCxnSpPr>
        <xdr:cNvPr id="225" name="直線コネクタ 224"/>
        <xdr:cNvCxnSpPr/>
      </xdr:nvCxnSpPr>
      <xdr:spPr>
        <a:xfrm flipV="1">
          <a:off x="3797300" y="16690546"/>
          <a:ext cx="8382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60044</xdr:rowOff>
    </xdr:from>
    <xdr:to>
      <xdr:col>5</xdr:col>
      <xdr:colOff>358775</xdr:colOff>
      <xdr:row>97</xdr:row>
      <xdr:rowOff>64731</xdr:rowOff>
    </xdr:to>
    <xdr:cxnSp macro="">
      <xdr:nvCxnSpPr>
        <xdr:cNvPr id="228" name="直線コネクタ 227"/>
        <xdr:cNvCxnSpPr/>
      </xdr:nvCxnSpPr>
      <xdr:spPr>
        <a:xfrm>
          <a:off x="2908300" y="1669069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35173</xdr:rowOff>
    </xdr:from>
    <xdr:to>
      <xdr:col>4</xdr:col>
      <xdr:colOff>155575</xdr:colOff>
      <xdr:row>97</xdr:row>
      <xdr:rowOff>60044</xdr:rowOff>
    </xdr:to>
    <xdr:cxnSp macro="">
      <xdr:nvCxnSpPr>
        <xdr:cNvPr id="231" name="直線コネクタ 230"/>
        <xdr:cNvCxnSpPr/>
      </xdr:nvCxnSpPr>
      <xdr:spPr>
        <a:xfrm>
          <a:off x="2019300" y="16665823"/>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107457</xdr:rowOff>
    </xdr:from>
    <xdr:to>
      <xdr:col>4</xdr:col>
      <xdr:colOff>206375</xdr:colOff>
      <xdr:row>97</xdr:row>
      <xdr:rowOff>37607</xdr:rowOff>
    </xdr:to>
    <xdr:sp macro="" textlink="">
      <xdr:nvSpPr>
        <xdr:cNvPr id="232" name="フローチャート : 判断 231"/>
        <xdr:cNvSpPr/>
      </xdr:nvSpPr>
      <xdr:spPr>
        <a:xfrm>
          <a:off x="2857500" y="165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54134</xdr:rowOff>
    </xdr:from>
    <xdr:ext cx="534377" cy="259045"/>
    <xdr:sp macro="" textlink="">
      <xdr:nvSpPr>
        <xdr:cNvPr id="233" name="テキスト ボックス 232"/>
        <xdr:cNvSpPr txBox="1"/>
      </xdr:nvSpPr>
      <xdr:spPr>
        <a:xfrm>
          <a:off x="2641111" y="163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152319</xdr:rowOff>
    </xdr:from>
    <xdr:to>
      <xdr:col>2</xdr:col>
      <xdr:colOff>638175</xdr:colOff>
      <xdr:row>97</xdr:row>
      <xdr:rowOff>35173</xdr:rowOff>
    </xdr:to>
    <xdr:cxnSp macro="">
      <xdr:nvCxnSpPr>
        <xdr:cNvPr id="234" name="直線コネクタ 233"/>
        <xdr:cNvCxnSpPr/>
      </xdr:nvCxnSpPr>
      <xdr:spPr>
        <a:xfrm>
          <a:off x="1130300" y="16611519"/>
          <a:ext cx="889000" cy="5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101994</xdr:rowOff>
    </xdr:from>
    <xdr:to>
      <xdr:col>3</xdr:col>
      <xdr:colOff>3175</xdr:colOff>
      <xdr:row>97</xdr:row>
      <xdr:rowOff>32144</xdr:rowOff>
    </xdr:to>
    <xdr:sp macro="" textlink="">
      <xdr:nvSpPr>
        <xdr:cNvPr id="235" name="フローチャート : 判断 234"/>
        <xdr:cNvSpPr/>
      </xdr:nvSpPr>
      <xdr:spPr>
        <a:xfrm>
          <a:off x="1968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48671</xdr:rowOff>
    </xdr:from>
    <xdr:ext cx="534377" cy="259045"/>
    <xdr:sp macro="" textlink="">
      <xdr:nvSpPr>
        <xdr:cNvPr id="236" name="テキスト ボックス 235"/>
        <xdr:cNvSpPr txBox="1"/>
      </xdr:nvSpPr>
      <xdr:spPr>
        <a:xfrm>
          <a:off x="1752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112823</xdr:rowOff>
    </xdr:from>
    <xdr:to>
      <xdr:col>1</xdr:col>
      <xdr:colOff>485775</xdr:colOff>
      <xdr:row>97</xdr:row>
      <xdr:rowOff>42973</xdr:rowOff>
    </xdr:to>
    <xdr:sp macro="" textlink="">
      <xdr:nvSpPr>
        <xdr:cNvPr id="237" name="フローチャート : 判断 236"/>
        <xdr:cNvSpPr/>
      </xdr:nvSpPr>
      <xdr:spPr>
        <a:xfrm>
          <a:off x="1079500" y="1657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34100</xdr:rowOff>
    </xdr:from>
    <xdr:ext cx="534377" cy="259045"/>
    <xdr:sp macro="" textlink="">
      <xdr:nvSpPr>
        <xdr:cNvPr id="238" name="テキスト ボックス 237"/>
        <xdr:cNvSpPr txBox="1"/>
      </xdr:nvSpPr>
      <xdr:spPr>
        <a:xfrm>
          <a:off x="863111" y="1666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9096</xdr:rowOff>
    </xdr:from>
    <xdr:to>
      <xdr:col>6</xdr:col>
      <xdr:colOff>561975</xdr:colOff>
      <xdr:row>97</xdr:row>
      <xdr:rowOff>110696</xdr:rowOff>
    </xdr:to>
    <xdr:sp macro="" textlink="">
      <xdr:nvSpPr>
        <xdr:cNvPr id="244" name="円/楕円 243"/>
        <xdr:cNvSpPr/>
      </xdr:nvSpPr>
      <xdr:spPr>
        <a:xfrm>
          <a:off x="4584700" y="166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95473</xdr:rowOff>
    </xdr:from>
    <xdr:ext cx="534377" cy="259045"/>
    <xdr:sp macro="" textlink="">
      <xdr:nvSpPr>
        <xdr:cNvPr id="245" name="衛生費該当値テキスト"/>
        <xdr:cNvSpPr txBox="1"/>
      </xdr:nvSpPr>
      <xdr:spPr>
        <a:xfrm>
          <a:off x="4686300" y="165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13931</xdr:rowOff>
    </xdr:from>
    <xdr:to>
      <xdr:col>5</xdr:col>
      <xdr:colOff>409575</xdr:colOff>
      <xdr:row>97</xdr:row>
      <xdr:rowOff>115531</xdr:rowOff>
    </xdr:to>
    <xdr:sp macro="" textlink="">
      <xdr:nvSpPr>
        <xdr:cNvPr id="246" name="円/楕円 245"/>
        <xdr:cNvSpPr/>
      </xdr:nvSpPr>
      <xdr:spPr>
        <a:xfrm>
          <a:off x="3746500" y="166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106658</xdr:rowOff>
    </xdr:from>
    <xdr:ext cx="534377" cy="259045"/>
    <xdr:sp macro="" textlink="">
      <xdr:nvSpPr>
        <xdr:cNvPr id="247" name="テキスト ボックス 246"/>
        <xdr:cNvSpPr txBox="1"/>
      </xdr:nvSpPr>
      <xdr:spPr>
        <a:xfrm>
          <a:off x="3530111" y="167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9244</xdr:rowOff>
    </xdr:from>
    <xdr:to>
      <xdr:col>4</xdr:col>
      <xdr:colOff>206375</xdr:colOff>
      <xdr:row>97</xdr:row>
      <xdr:rowOff>110844</xdr:rowOff>
    </xdr:to>
    <xdr:sp macro="" textlink="">
      <xdr:nvSpPr>
        <xdr:cNvPr id="248" name="円/楕円 247"/>
        <xdr:cNvSpPr/>
      </xdr:nvSpPr>
      <xdr:spPr>
        <a:xfrm>
          <a:off x="2857500" y="166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101971</xdr:rowOff>
    </xdr:from>
    <xdr:ext cx="534377" cy="259045"/>
    <xdr:sp macro="" textlink="">
      <xdr:nvSpPr>
        <xdr:cNvPr id="249" name="テキスト ボックス 248"/>
        <xdr:cNvSpPr txBox="1"/>
      </xdr:nvSpPr>
      <xdr:spPr>
        <a:xfrm>
          <a:off x="2641111" y="1673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155823</xdr:rowOff>
    </xdr:from>
    <xdr:to>
      <xdr:col>3</xdr:col>
      <xdr:colOff>3175</xdr:colOff>
      <xdr:row>97</xdr:row>
      <xdr:rowOff>85973</xdr:rowOff>
    </xdr:to>
    <xdr:sp macro="" textlink="">
      <xdr:nvSpPr>
        <xdr:cNvPr id="250" name="円/楕円 249"/>
        <xdr:cNvSpPr/>
      </xdr:nvSpPr>
      <xdr:spPr>
        <a:xfrm>
          <a:off x="1968500" y="16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77100</xdr:rowOff>
    </xdr:from>
    <xdr:ext cx="534377" cy="259045"/>
    <xdr:sp macro="" textlink="">
      <xdr:nvSpPr>
        <xdr:cNvPr id="251" name="テキスト ボックス 250"/>
        <xdr:cNvSpPr txBox="1"/>
      </xdr:nvSpPr>
      <xdr:spPr>
        <a:xfrm>
          <a:off x="1752111" y="167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101519</xdr:rowOff>
    </xdr:from>
    <xdr:to>
      <xdr:col>1</xdr:col>
      <xdr:colOff>485775</xdr:colOff>
      <xdr:row>97</xdr:row>
      <xdr:rowOff>31669</xdr:rowOff>
    </xdr:to>
    <xdr:sp macro="" textlink="">
      <xdr:nvSpPr>
        <xdr:cNvPr id="252" name="円/楕円 251"/>
        <xdr:cNvSpPr/>
      </xdr:nvSpPr>
      <xdr:spPr>
        <a:xfrm>
          <a:off x="1079500" y="165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48196</xdr:rowOff>
    </xdr:from>
    <xdr:ext cx="534377" cy="259045"/>
    <xdr:sp macro="" textlink="">
      <xdr:nvSpPr>
        <xdr:cNvPr id="253" name="テキスト ボックス 252"/>
        <xdr:cNvSpPr txBox="1"/>
      </xdr:nvSpPr>
      <xdr:spPr>
        <a:xfrm>
          <a:off x="863111" y="163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60670</xdr:rowOff>
    </xdr:from>
    <xdr:to>
      <xdr:col>15</xdr:col>
      <xdr:colOff>180975</xdr:colOff>
      <xdr:row>39</xdr:row>
      <xdr:rowOff>93653</xdr:rowOff>
    </xdr:to>
    <xdr:cxnSp macro="">
      <xdr:nvCxnSpPr>
        <xdr:cNvPr id="284" name="直線コネクタ 283"/>
        <xdr:cNvCxnSpPr/>
      </xdr:nvCxnSpPr>
      <xdr:spPr>
        <a:xfrm>
          <a:off x="9639300" y="6747220"/>
          <a:ext cx="8382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144925</xdr:rowOff>
    </xdr:from>
    <xdr:to>
      <xdr:col>14</xdr:col>
      <xdr:colOff>28575</xdr:colOff>
      <xdr:row>39</xdr:row>
      <xdr:rowOff>60670</xdr:rowOff>
    </xdr:to>
    <xdr:cxnSp macro="">
      <xdr:nvCxnSpPr>
        <xdr:cNvPr id="287" name="直線コネクタ 286"/>
        <xdr:cNvCxnSpPr/>
      </xdr:nvCxnSpPr>
      <xdr:spPr>
        <a:xfrm>
          <a:off x="8750300" y="6660025"/>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114881</xdr:rowOff>
    </xdr:from>
    <xdr:to>
      <xdr:col>12</xdr:col>
      <xdr:colOff>511175</xdr:colOff>
      <xdr:row>38</xdr:row>
      <xdr:rowOff>144925</xdr:rowOff>
    </xdr:to>
    <xdr:cxnSp macro="">
      <xdr:nvCxnSpPr>
        <xdr:cNvPr id="290" name="直線コネクタ 289"/>
        <xdr:cNvCxnSpPr/>
      </xdr:nvCxnSpPr>
      <xdr:spPr>
        <a:xfrm>
          <a:off x="7861300" y="5772731"/>
          <a:ext cx="889000" cy="88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158133</xdr:rowOff>
    </xdr:from>
    <xdr:to>
      <xdr:col>12</xdr:col>
      <xdr:colOff>561975</xdr:colOff>
      <xdr:row>37</xdr:row>
      <xdr:rowOff>88283</xdr:rowOff>
    </xdr:to>
    <xdr:sp macro="" textlink="">
      <xdr:nvSpPr>
        <xdr:cNvPr id="291" name="フローチャート : 判断 290"/>
        <xdr:cNvSpPr/>
      </xdr:nvSpPr>
      <xdr:spPr>
        <a:xfrm>
          <a:off x="8699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104810</xdr:rowOff>
    </xdr:from>
    <xdr:ext cx="469744" cy="259045"/>
    <xdr:sp macro="" textlink="">
      <xdr:nvSpPr>
        <xdr:cNvPr id="292" name="テキスト ボックス 291"/>
        <xdr:cNvSpPr txBox="1"/>
      </xdr:nvSpPr>
      <xdr:spPr>
        <a:xfrm>
          <a:off x="8515427"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114881</xdr:rowOff>
    </xdr:from>
    <xdr:to>
      <xdr:col>11</xdr:col>
      <xdr:colOff>307975</xdr:colOff>
      <xdr:row>36</xdr:row>
      <xdr:rowOff>40422</xdr:rowOff>
    </xdr:to>
    <xdr:cxnSp macro="">
      <xdr:nvCxnSpPr>
        <xdr:cNvPr id="293" name="直線コネクタ 292"/>
        <xdr:cNvCxnSpPr/>
      </xdr:nvCxnSpPr>
      <xdr:spPr>
        <a:xfrm flipV="1">
          <a:off x="6972300" y="5772731"/>
          <a:ext cx="889000" cy="4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55263</xdr:rowOff>
    </xdr:from>
    <xdr:to>
      <xdr:col>11</xdr:col>
      <xdr:colOff>358775</xdr:colOff>
      <xdr:row>36</xdr:row>
      <xdr:rowOff>156863</xdr:rowOff>
    </xdr:to>
    <xdr:sp macro="" textlink="">
      <xdr:nvSpPr>
        <xdr:cNvPr id="294" name="フローチャート : 判断 293"/>
        <xdr:cNvSpPr/>
      </xdr:nvSpPr>
      <xdr:spPr>
        <a:xfrm>
          <a:off x="7810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147990</xdr:rowOff>
    </xdr:from>
    <xdr:ext cx="469744" cy="259045"/>
    <xdr:sp macro="" textlink="">
      <xdr:nvSpPr>
        <xdr:cNvPr id="295" name="テキスト ボックス 294"/>
        <xdr:cNvSpPr txBox="1"/>
      </xdr:nvSpPr>
      <xdr:spPr>
        <a:xfrm>
          <a:off x="7626427"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116985</xdr:rowOff>
    </xdr:from>
    <xdr:to>
      <xdr:col>10</xdr:col>
      <xdr:colOff>155575</xdr:colOff>
      <xdr:row>36</xdr:row>
      <xdr:rowOff>47135</xdr:rowOff>
    </xdr:to>
    <xdr:sp macro="" textlink="">
      <xdr:nvSpPr>
        <xdr:cNvPr id="296" name="フローチャート : 判断 295"/>
        <xdr:cNvSpPr/>
      </xdr:nvSpPr>
      <xdr:spPr>
        <a:xfrm>
          <a:off x="6921500" y="61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63662</xdr:rowOff>
    </xdr:from>
    <xdr:ext cx="469744" cy="259045"/>
    <xdr:sp macro="" textlink="">
      <xdr:nvSpPr>
        <xdr:cNvPr id="297" name="テキスト ボックス 296"/>
        <xdr:cNvSpPr txBox="1"/>
      </xdr:nvSpPr>
      <xdr:spPr>
        <a:xfrm>
          <a:off x="6737427" y="589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42853</xdr:rowOff>
    </xdr:from>
    <xdr:to>
      <xdr:col>15</xdr:col>
      <xdr:colOff>231775</xdr:colOff>
      <xdr:row>39</xdr:row>
      <xdr:rowOff>144453</xdr:rowOff>
    </xdr:to>
    <xdr:sp macro="" textlink="">
      <xdr:nvSpPr>
        <xdr:cNvPr id="303" name="円/楕円 302"/>
        <xdr:cNvSpPr/>
      </xdr:nvSpPr>
      <xdr:spPr>
        <a:xfrm>
          <a:off x="104267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129230</xdr:rowOff>
    </xdr:from>
    <xdr:ext cx="313932" cy="259045"/>
    <xdr:sp macro="" textlink="">
      <xdr:nvSpPr>
        <xdr:cNvPr id="304" name="労働費該当値テキスト"/>
        <xdr:cNvSpPr txBox="1"/>
      </xdr:nvSpPr>
      <xdr:spPr>
        <a:xfrm>
          <a:off x="10528300" y="6644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9870</xdr:rowOff>
    </xdr:from>
    <xdr:to>
      <xdr:col>14</xdr:col>
      <xdr:colOff>79375</xdr:colOff>
      <xdr:row>39</xdr:row>
      <xdr:rowOff>111470</xdr:rowOff>
    </xdr:to>
    <xdr:sp macro="" textlink="">
      <xdr:nvSpPr>
        <xdr:cNvPr id="305" name="円/楕円 304"/>
        <xdr:cNvSpPr/>
      </xdr:nvSpPr>
      <xdr:spPr>
        <a:xfrm>
          <a:off x="9588500" y="669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102597</xdr:rowOff>
    </xdr:from>
    <xdr:ext cx="378565" cy="259045"/>
    <xdr:sp macro="" textlink="">
      <xdr:nvSpPr>
        <xdr:cNvPr id="306" name="テキスト ボックス 305"/>
        <xdr:cNvSpPr txBox="1"/>
      </xdr:nvSpPr>
      <xdr:spPr>
        <a:xfrm>
          <a:off x="9450017" y="678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94125</xdr:rowOff>
    </xdr:from>
    <xdr:to>
      <xdr:col>12</xdr:col>
      <xdr:colOff>561975</xdr:colOff>
      <xdr:row>39</xdr:row>
      <xdr:rowOff>24275</xdr:rowOff>
    </xdr:to>
    <xdr:sp macro="" textlink="">
      <xdr:nvSpPr>
        <xdr:cNvPr id="307" name="円/楕円 306"/>
        <xdr:cNvSpPr/>
      </xdr:nvSpPr>
      <xdr:spPr>
        <a:xfrm>
          <a:off x="8699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15402</xdr:rowOff>
    </xdr:from>
    <xdr:ext cx="378565" cy="259045"/>
    <xdr:sp macro="" textlink="">
      <xdr:nvSpPr>
        <xdr:cNvPr id="308" name="テキスト ボックス 307"/>
        <xdr:cNvSpPr txBox="1"/>
      </xdr:nvSpPr>
      <xdr:spPr>
        <a:xfrm>
          <a:off x="8561017" y="670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64081</xdr:rowOff>
    </xdr:from>
    <xdr:to>
      <xdr:col>11</xdr:col>
      <xdr:colOff>358775</xdr:colOff>
      <xdr:row>33</xdr:row>
      <xdr:rowOff>165681</xdr:rowOff>
    </xdr:to>
    <xdr:sp macro="" textlink="">
      <xdr:nvSpPr>
        <xdr:cNvPr id="309" name="円/楕円 308"/>
        <xdr:cNvSpPr/>
      </xdr:nvSpPr>
      <xdr:spPr>
        <a:xfrm>
          <a:off x="7810500" y="57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10758</xdr:rowOff>
    </xdr:from>
    <xdr:ext cx="469744" cy="259045"/>
    <xdr:sp macro="" textlink="">
      <xdr:nvSpPr>
        <xdr:cNvPr id="310" name="テキスト ボックス 309"/>
        <xdr:cNvSpPr txBox="1"/>
      </xdr:nvSpPr>
      <xdr:spPr>
        <a:xfrm>
          <a:off x="7626427" y="54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161072</xdr:rowOff>
    </xdr:from>
    <xdr:to>
      <xdr:col>10</xdr:col>
      <xdr:colOff>155575</xdr:colOff>
      <xdr:row>36</xdr:row>
      <xdr:rowOff>91222</xdr:rowOff>
    </xdr:to>
    <xdr:sp macro="" textlink="">
      <xdr:nvSpPr>
        <xdr:cNvPr id="311" name="円/楕円 310"/>
        <xdr:cNvSpPr/>
      </xdr:nvSpPr>
      <xdr:spPr>
        <a:xfrm>
          <a:off x="6921500" y="61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82349</xdr:rowOff>
    </xdr:from>
    <xdr:ext cx="469744" cy="259045"/>
    <xdr:sp macro="" textlink="">
      <xdr:nvSpPr>
        <xdr:cNvPr id="312" name="テキスト ボックス 311"/>
        <xdr:cNvSpPr txBox="1"/>
      </xdr:nvSpPr>
      <xdr:spPr>
        <a:xfrm>
          <a:off x="6737427" y="625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15646</xdr:rowOff>
    </xdr:from>
    <xdr:to>
      <xdr:col>15</xdr:col>
      <xdr:colOff>180975</xdr:colOff>
      <xdr:row>57</xdr:row>
      <xdr:rowOff>40996</xdr:rowOff>
    </xdr:to>
    <xdr:cxnSp macro="">
      <xdr:nvCxnSpPr>
        <xdr:cNvPr id="341" name="直線コネクタ 340"/>
        <xdr:cNvCxnSpPr/>
      </xdr:nvCxnSpPr>
      <xdr:spPr>
        <a:xfrm>
          <a:off x="9639300" y="9788296"/>
          <a:ext cx="838200" cy="2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15646</xdr:rowOff>
    </xdr:from>
    <xdr:to>
      <xdr:col>14</xdr:col>
      <xdr:colOff>28575</xdr:colOff>
      <xdr:row>57</xdr:row>
      <xdr:rowOff>93866</xdr:rowOff>
    </xdr:to>
    <xdr:cxnSp macro="">
      <xdr:nvCxnSpPr>
        <xdr:cNvPr id="344" name="直線コネクタ 343"/>
        <xdr:cNvCxnSpPr/>
      </xdr:nvCxnSpPr>
      <xdr:spPr>
        <a:xfrm flipV="1">
          <a:off x="8750300" y="9788296"/>
          <a:ext cx="889000" cy="7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93866</xdr:rowOff>
    </xdr:from>
    <xdr:to>
      <xdr:col>12</xdr:col>
      <xdr:colOff>511175</xdr:colOff>
      <xdr:row>57</xdr:row>
      <xdr:rowOff>126492</xdr:rowOff>
    </xdr:to>
    <xdr:cxnSp macro="">
      <xdr:nvCxnSpPr>
        <xdr:cNvPr id="347" name="直線コネクタ 346"/>
        <xdr:cNvCxnSpPr/>
      </xdr:nvCxnSpPr>
      <xdr:spPr>
        <a:xfrm flipV="1">
          <a:off x="7861300" y="9866516"/>
          <a:ext cx="8890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154787</xdr:rowOff>
    </xdr:from>
    <xdr:to>
      <xdr:col>12</xdr:col>
      <xdr:colOff>561975</xdr:colOff>
      <xdr:row>58</xdr:row>
      <xdr:rowOff>84937</xdr:rowOff>
    </xdr:to>
    <xdr:sp macro="" textlink="">
      <xdr:nvSpPr>
        <xdr:cNvPr id="348" name="フローチャート : 判断 347"/>
        <xdr:cNvSpPr/>
      </xdr:nvSpPr>
      <xdr:spPr>
        <a:xfrm>
          <a:off x="8699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76064</xdr:rowOff>
    </xdr:from>
    <xdr:ext cx="534377" cy="259045"/>
    <xdr:sp macro="" textlink="">
      <xdr:nvSpPr>
        <xdr:cNvPr id="349" name="テキスト ボックス 348"/>
        <xdr:cNvSpPr txBox="1"/>
      </xdr:nvSpPr>
      <xdr:spPr>
        <a:xfrm>
          <a:off x="8483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126492</xdr:rowOff>
    </xdr:from>
    <xdr:to>
      <xdr:col>11</xdr:col>
      <xdr:colOff>307975</xdr:colOff>
      <xdr:row>57</xdr:row>
      <xdr:rowOff>138150</xdr:rowOff>
    </xdr:to>
    <xdr:cxnSp macro="">
      <xdr:nvCxnSpPr>
        <xdr:cNvPr id="350" name="直線コネクタ 349"/>
        <xdr:cNvCxnSpPr/>
      </xdr:nvCxnSpPr>
      <xdr:spPr>
        <a:xfrm flipV="1">
          <a:off x="6972300" y="9899142"/>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160058</xdr:rowOff>
    </xdr:from>
    <xdr:to>
      <xdr:col>11</xdr:col>
      <xdr:colOff>358775</xdr:colOff>
      <xdr:row>58</xdr:row>
      <xdr:rowOff>90208</xdr:rowOff>
    </xdr:to>
    <xdr:sp macro="" textlink="">
      <xdr:nvSpPr>
        <xdr:cNvPr id="351" name="フローチャート : 判断 350"/>
        <xdr:cNvSpPr/>
      </xdr:nvSpPr>
      <xdr:spPr>
        <a:xfrm>
          <a:off x="7810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81335</xdr:rowOff>
    </xdr:from>
    <xdr:ext cx="534377" cy="259045"/>
    <xdr:sp macro="" textlink="">
      <xdr:nvSpPr>
        <xdr:cNvPr id="352" name="テキスト ボックス 351"/>
        <xdr:cNvSpPr txBox="1"/>
      </xdr:nvSpPr>
      <xdr:spPr>
        <a:xfrm>
          <a:off x="7594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6426</xdr:rowOff>
    </xdr:from>
    <xdr:to>
      <xdr:col>10</xdr:col>
      <xdr:colOff>155575</xdr:colOff>
      <xdr:row>58</xdr:row>
      <xdr:rowOff>108026</xdr:rowOff>
    </xdr:to>
    <xdr:sp macro="" textlink="">
      <xdr:nvSpPr>
        <xdr:cNvPr id="353" name="フローチャート : 判断 352"/>
        <xdr:cNvSpPr/>
      </xdr:nvSpPr>
      <xdr:spPr>
        <a:xfrm>
          <a:off x="6921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99153</xdr:rowOff>
    </xdr:from>
    <xdr:ext cx="534377" cy="259045"/>
    <xdr:sp macro="" textlink="">
      <xdr:nvSpPr>
        <xdr:cNvPr id="354" name="テキスト ボックス 353"/>
        <xdr:cNvSpPr txBox="1"/>
      </xdr:nvSpPr>
      <xdr:spPr>
        <a:xfrm>
          <a:off x="6705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161646</xdr:rowOff>
    </xdr:from>
    <xdr:to>
      <xdr:col>15</xdr:col>
      <xdr:colOff>231775</xdr:colOff>
      <xdr:row>57</xdr:row>
      <xdr:rowOff>91796</xdr:rowOff>
    </xdr:to>
    <xdr:sp macro="" textlink="">
      <xdr:nvSpPr>
        <xdr:cNvPr id="360" name="円/楕円 359"/>
        <xdr:cNvSpPr/>
      </xdr:nvSpPr>
      <xdr:spPr>
        <a:xfrm>
          <a:off x="10426700" y="97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140073</xdr:rowOff>
    </xdr:from>
    <xdr:ext cx="534377" cy="259045"/>
    <xdr:sp macro="" textlink="">
      <xdr:nvSpPr>
        <xdr:cNvPr id="361" name="農林水産業費該当値テキスト"/>
        <xdr:cNvSpPr txBox="1"/>
      </xdr:nvSpPr>
      <xdr:spPr>
        <a:xfrm>
          <a:off x="10528300" y="97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136296</xdr:rowOff>
    </xdr:from>
    <xdr:to>
      <xdr:col>14</xdr:col>
      <xdr:colOff>79375</xdr:colOff>
      <xdr:row>57</xdr:row>
      <xdr:rowOff>66446</xdr:rowOff>
    </xdr:to>
    <xdr:sp macro="" textlink="">
      <xdr:nvSpPr>
        <xdr:cNvPr id="362" name="円/楕円 361"/>
        <xdr:cNvSpPr/>
      </xdr:nvSpPr>
      <xdr:spPr>
        <a:xfrm>
          <a:off x="9588500" y="97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57573</xdr:rowOff>
    </xdr:from>
    <xdr:ext cx="534377" cy="259045"/>
    <xdr:sp macro="" textlink="">
      <xdr:nvSpPr>
        <xdr:cNvPr id="363" name="テキスト ボックス 362"/>
        <xdr:cNvSpPr txBox="1"/>
      </xdr:nvSpPr>
      <xdr:spPr>
        <a:xfrm>
          <a:off x="9372111" y="983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43066</xdr:rowOff>
    </xdr:from>
    <xdr:to>
      <xdr:col>12</xdr:col>
      <xdr:colOff>561975</xdr:colOff>
      <xdr:row>57</xdr:row>
      <xdr:rowOff>144666</xdr:rowOff>
    </xdr:to>
    <xdr:sp macro="" textlink="">
      <xdr:nvSpPr>
        <xdr:cNvPr id="364" name="円/楕円 363"/>
        <xdr:cNvSpPr/>
      </xdr:nvSpPr>
      <xdr:spPr>
        <a:xfrm>
          <a:off x="8699500" y="98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161193</xdr:rowOff>
    </xdr:from>
    <xdr:ext cx="534377" cy="259045"/>
    <xdr:sp macro="" textlink="">
      <xdr:nvSpPr>
        <xdr:cNvPr id="365" name="テキスト ボックス 364"/>
        <xdr:cNvSpPr txBox="1"/>
      </xdr:nvSpPr>
      <xdr:spPr>
        <a:xfrm>
          <a:off x="8483111" y="959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75692</xdr:rowOff>
    </xdr:from>
    <xdr:to>
      <xdr:col>11</xdr:col>
      <xdr:colOff>358775</xdr:colOff>
      <xdr:row>58</xdr:row>
      <xdr:rowOff>5842</xdr:rowOff>
    </xdr:to>
    <xdr:sp macro="" textlink="">
      <xdr:nvSpPr>
        <xdr:cNvPr id="366" name="円/楕円 365"/>
        <xdr:cNvSpPr/>
      </xdr:nvSpPr>
      <xdr:spPr>
        <a:xfrm>
          <a:off x="7810500" y="98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22369</xdr:rowOff>
    </xdr:from>
    <xdr:ext cx="534377" cy="259045"/>
    <xdr:sp macro="" textlink="">
      <xdr:nvSpPr>
        <xdr:cNvPr id="367" name="テキスト ボックス 366"/>
        <xdr:cNvSpPr txBox="1"/>
      </xdr:nvSpPr>
      <xdr:spPr>
        <a:xfrm>
          <a:off x="7594111" y="96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87350</xdr:rowOff>
    </xdr:from>
    <xdr:to>
      <xdr:col>10</xdr:col>
      <xdr:colOff>155575</xdr:colOff>
      <xdr:row>58</xdr:row>
      <xdr:rowOff>17500</xdr:rowOff>
    </xdr:to>
    <xdr:sp macro="" textlink="">
      <xdr:nvSpPr>
        <xdr:cNvPr id="368" name="円/楕円 367"/>
        <xdr:cNvSpPr/>
      </xdr:nvSpPr>
      <xdr:spPr>
        <a:xfrm>
          <a:off x="6921500" y="98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34027</xdr:rowOff>
    </xdr:from>
    <xdr:ext cx="534377" cy="259045"/>
    <xdr:sp macro="" textlink="">
      <xdr:nvSpPr>
        <xdr:cNvPr id="369" name="テキスト ボックス 368"/>
        <xdr:cNvSpPr txBox="1"/>
      </xdr:nvSpPr>
      <xdr:spPr>
        <a:xfrm>
          <a:off x="6705111" y="963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97447</xdr:rowOff>
    </xdr:from>
    <xdr:to>
      <xdr:col>15</xdr:col>
      <xdr:colOff>180975</xdr:colOff>
      <xdr:row>74</xdr:row>
      <xdr:rowOff>99085</xdr:rowOff>
    </xdr:to>
    <xdr:cxnSp macro="">
      <xdr:nvCxnSpPr>
        <xdr:cNvPr id="398" name="直線コネクタ 397"/>
        <xdr:cNvCxnSpPr/>
      </xdr:nvCxnSpPr>
      <xdr:spPr>
        <a:xfrm>
          <a:off x="9639300" y="12441847"/>
          <a:ext cx="838200" cy="3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97447</xdr:rowOff>
    </xdr:from>
    <xdr:to>
      <xdr:col>14</xdr:col>
      <xdr:colOff>28575</xdr:colOff>
      <xdr:row>73</xdr:row>
      <xdr:rowOff>7417</xdr:rowOff>
    </xdr:to>
    <xdr:cxnSp macro="">
      <xdr:nvCxnSpPr>
        <xdr:cNvPr id="401" name="直線コネクタ 400"/>
        <xdr:cNvCxnSpPr/>
      </xdr:nvCxnSpPr>
      <xdr:spPr>
        <a:xfrm flipV="1">
          <a:off x="8750300" y="12441847"/>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7417</xdr:rowOff>
    </xdr:from>
    <xdr:to>
      <xdr:col>12</xdr:col>
      <xdr:colOff>511175</xdr:colOff>
      <xdr:row>75</xdr:row>
      <xdr:rowOff>106159</xdr:rowOff>
    </xdr:to>
    <xdr:cxnSp macro="">
      <xdr:nvCxnSpPr>
        <xdr:cNvPr id="404" name="直線コネクタ 403"/>
        <xdr:cNvCxnSpPr/>
      </xdr:nvCxnSpPr>
      <xdr:spPr>
        <a:xfrm flipV="1">
          <a:off x="7861300" y="12523267"/>
          <a:ext cx="889000" cy="4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50381</xdr:rowOff>
    </xdr:from>
    <xdr:to>
      <xdr:col>12</xdr:col>
      <xdr:colOff>561975</xdr:colOff>
      <xdr:row>78</xdr:row>
      <xdr:rowOff>151981</xdr:rowOff>
    </xdr:to>
    <xdr:sp macro="" textlink="">
      <xdr:nvSpPr>
        <xdr:cNvPr id="405" name="フローチャート : 判断 404"/>
        <xdr:cNvSpPr/>
      </xdr:nvSpPr>
      <xdr:spPr>
        <a:xfrm>
          <a:off x="8699500" y="1342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143108</xdr:rowOff>
    </xdr:from>
    <xdr:ext cx="469744" cy="259045"/>
    <xdr:sp macro="" textlink="">
      <xdr:nvSpPr>
        <xdr:cNvPr id="406" name="テキスト ボックス 405"/>
        <xdr:cNvSpPr txBox="1"/>
      </xdr:nvSpPr>
      <xdr:spPr>
        <a:xfrm>
          <a:off x="8515427" y="1351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106159</xdr:rowOff>
    </xdr:from>
    <xdr:to>
      <xdr:col>11</xdr:col>
      <xdr:colOff>307975</xdr:colOff>
      <xdr:row>76</xdr:row>
      <xdr:rowOff>115596</xdr:rowOff>
    </xdr:to>
    <xdr:cxnSp macro="">
      <xdr:nvCxnSpPr>
        <xdr:cNvPr id="407" name="直線コネクタ 406"/>
        <xdr:cNvCxnSpPr/>
      </xdr:nvCxnSpPr>
      <xdr:spPr>
        <a:xfrm flipV="1">
          <a:off x="6972300" y="12964909"/>
          <a:ext cx="889000" cy="18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55587</xdr:rowOff>
    </xdr:from>
    <xdr:to>
      <xdr:col>11</xdr:col>
      <xdr:colOff>358775</xdr:colOff>
      <xdr:row>78</xdr:row>
      <xdr:rowOff>157187</xdr:rowOff>
    </xdr:to>
    <xdr:sp macro="" textlink="">
      <xdr:nvSpPr>
        <xdr:cNvPr id="408" name="フローチャート : 判断 407"/>
        <xdr:cNvSpPr/>
      </xdr:nvSpPr>
      <xdr:spPr>
        <a:xfrm>
          <a:off x="7810500" y="1342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148314</xdr:rowOff>
    </xdr:from>
    <xdr:ext cx="469744" cy="259045"/>
    <xdr:sp macro="" textlink="">
      <xdr:nvSpPr>
        <xdr:cNvPr id="409" name="テキスト ボックス 408"/>
        <xdr:cNvSpPr txBox="1"/>
      </xdr:nvSpPr>
      <xdr:spPr>
        <a:xfrm>
          <a:off x="7626427" y="1352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60833</xdr:rowOff>
    </xdr:from>
    <xdr:to>
      <xdr:col>10</xdr:col>
      <xdr:colOff>155575</xdr:colOff>
      <xdr:row>78</xdr:row>
      <xdr:rowOff>162433</xdr:rowOff>
    </xdr:to>
    <xdr:sp macro="" textlink="">
      <xdr:nvSpPr>
        <xdr:cNvPr id="410" name="フローチャート : 判断 409"/>
        <xdr:cNvSpPr/>
      </xdr:nvSpPr>
      <xdr:spPr>
        <a:xfrm>
          <a:off x="6921500" y="1343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153560</xdr:rowOff>
    </xdr:from>
    <xdr:ext cx="469744" cy="259045"/>
    <xdr:sp macro="" textlink="">
      <xdr:nvSpPr>
        <xdr:cNvPr id="411" name="テキスト ボックス 410"/>
        <xdr:cNvSpPr txBox="1"/>
      </xdr:nvSpPr>
      <xdr:spPr>
        <a:xfrm>
          <a:off x="6737427" y="1352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48285</xdr:rowOff>
    </xdr:from>
    <xdr:to>
      <xdr:col>15</xdr:col>
      <xdr:colOff>231775</xdr:colOff>
      <xdr:row>74</xdr:row>
      <xdr:rowOff>149885</xdr:rowOff>
    </xdr:to>
    <xdr:sp macro="" textlink="">
      <xdr:nvSpPr>
        <xdr:cNvPr id="417" name="円/楕円 416"/>
        <xdr:cNvSpPr/>
      </xdr:nvSpPr>
      <xdr:spPr>
        <a:xfrm>
          <a:off x="10426700" y="127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71162</xdr:rowOff>
    </xdr:from>
    <xdr:ext cx="534377" cy="259045"/>
    <xdr:sp macro="" textlink="">
      <xdr:nvSpPr>
        <xdr:cNvPr id="418" name="商工費該当値テキスト"/>
        <xdr:cNvSpPr txBox="1"/>
      </xdr:nvSpPr>
      <xdr:spPr>
        <a:xfrm>
          <a:off x="10528300" y="125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63,198</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46647</xdr:rowOff>
    </xdr:from>
    <xdr:to>
      <xdr:col>14</xdr:col>
      <xdr:colOff>79375</xdr:colOff>
      <xdr:row>72</xdr:row>
      <xdr:rowOff>148247</xdr:rowOff>
    </xdr:to>
    <xdr:sp macro="" textlink="">
      <xdr:nvSpPr>
        <xdr:cNvPr id="419" name="円/楕円 418"/>
        <xdr:cNvSpPr/>
      </xdr:nvSpPr>
      <xdr:spPr>
        <a:xfrm>
          <a:off x="9588500" y="123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164774</xdr:rowOff>
    </xdr:from>
    <xdr:ext cx="534377" cy="259045"/>
    <xdr:sp macro="" textlink="">
      <xdr:nvSpPr>
        <xdr:cNvPr id="420" name="テキスト ボックス 419"/>
        <xdr:cNvSpPr txBox="1"/>
      </xdr:nvSpPr>
      <xdr:spPr>
        <a:xfrm>
          <a:off x="9372111" y="1216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90,327</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128067</xdr:rowOff>
    </xdr:from>
    <xdr:to>
      <xdr:col>12</xdr:col>
      <xdr:colOff>561975</xdr:colOff>
      <xdr:row>73</xdr:row>
      <xdr:rowOff>58217</xdr:rowOff>
    </xdr:to>
    <xdr:sp macro="" textlink="">
      <xdr:nvSpPr>
        <xdr:cNvPr id="421" name="円/楕円 420"/>
        <xdr:cNvSpPr/>
      </xdr:nvSpPr>
      <xdr:spPr>
        <a:xfrm>
          <a:off x="8699500" y="1247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74744</xdr:rowOff>
    </xdr:from>
    <xdr:ext cx="534377" cy="259045"/>
    <xdr:sp macro="" textlink="">
      <xdr:nvSpPr>
        <xdr:cNvPr id="422" name="テキスト ボックス 421"/>
        <xdr:cNvSpPr txBox="1"/>
      </xdr:nvSpPr>
      <xdr:spPr>
        <a:xfrm>
          <a:off x="8483111" y="1224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55359</xdr:rowOff>
    </xdr:from>
    <xdr:to>
      <xdr:col>11</xdr:col>
      <xdr:colOff>358775</xdr:colOff>
      <xdr:row>75</xdr:row>
      <xdr:rowOff>156959</xdr:rowOff>
    </xdr:to>
    <xdr:sp macro="" textlink="">
      <xdr:nvSpPr>
        <xdr:cNvPr id="423" name="円/楕円 422"/>
        <xdr:cNvSpPr/>
      </xdr:nvSpPr>
      <xdr:spPr>
        <a:xfrm>
          <a:off x="7810500" y="129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2036</xdr:rowOff>
    </xdr:from>
    <xdr:ext cx="534377" cy="259045"/>
    <xdr:sp macro="" textlink="">
      <xdr:nvSpPr>
        <xdr:cNvPr id="424" name="テキスト ボックス 423"/>
        <xdr:cNvSpPr txBox="1"/>
      </xdr:nvSpPr>
      <xdr:spPr>
        <a:xfrm>
          <a:off x="7594111" y="126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64796</xdr:rowOff>
    </xdr:from>
    <xdr:to>
      <xdr:col>10</xdr:col>
      <xdr:colOff>155575</xdr:colOff>
      <xdr:row>76</xdr:row>
      <xdr:rowOff>166396</xdr:rowOff>
    </xdr:to>
    <xdr:sp macro="" textlink="">
      <xdr:nvSpPr>
        <xdr:cNvPr id="425" name="円/楕円 424"/>
        <xdr:cNvSpPr/>
      </xdr:nvSpPr>
      <xdr:spPr>
        <a:xfrm>
          <a:off x="6921500" y="130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11472</xdr:rowOff>
    </xdr:from>
    <xdr:ext cx="534377" cy="259045"/>
    <xdr:sp macro="" textlink="">
      <xdr:nvSpPr>
        <xdr:cNvPr id="426" name="テキスト ボックス 425"/>
        <xdr:cNvSpPr txBox="1"/>
      </xdr:nvSpPr>
      <xdr:spPr>
        <a:xfrm>
          <a:off x="6705111" y="128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119783</xdr:rowOff>
    </xdr:from>
    <xdr:to>
      <xdr:col>15</xdr:col>
      <xdr:colOff>180975</xdr:colOff>
      <xdr:row>96</xdr:row>
      <xdr:rowOff>123583</xdr:rowOff>
    </xdr:to>
    <xdr:cxnSp macro="">
      <xdr:nvCxnSpPr>
        <xdr:cNvPr id="459" name="直線コネクタ 458"/>
        <xdr:cNvCxnSpPr/>
      </xdr:nvCxnSpPr>
      <xdr:spPr>
        <a:xfrm flipV="1">
          <a:off x="9639300" y="16578983"/>
          <a:ext cx="8382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123583</xdr:rowOff>
    </xdr:from>
    <xdr:to>
      <xdr:col>14</xdr:col>
      <xdr:colOff>28575</xdr:colOff>
      <xdr:row>97</xdr:row>
      <xdr:rowOff>12151</xdr:rowOff>
    </xdr:to>
    <xdr:cxnSp macro="">
      <xdr:nvCxnSpPr>
        <xdr:cNvPr id="462" name="直線コネクタ 461"/>
        <xdr:cNvCxnSpPr/>
      </xdr:nvCxnSpPr>
      <xdr:spPr>
        <a:xfrm flipV="1">
          <a:off x="8750300" y="16582783"/>
          <a:ext cx="889000" cy="6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12151</xdr:rowOff>
    </xdr:from>
    <xdr:to>
      <xdr:col>12</xdr:col>
      <xdr:colOff>511175</xdr:colOff>
      <xdr:row>97</xdr:row>
      <xdr:rowOff>54242</xdr:rowOff>
    </xdr:to>
    <xdr:cxnSp macro="">
      <xdr:nvCxnSpPr>
        <xdr:cNvPr id="465" name="直線コネクタ 464"/>
        <xdr:cNvCxnSpPr/>
      </xdr:nvCxnSpPr>
      <xdr:spPr>
        <a:xfrm flipV="1">
          <a:off x="7861300" y="16642801"/>
          <a:ext cx="8890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155727</xdr:rowOff>
    </xdr:from>
    <xdr:to>
      <xdr:col>12</xdr:col>
      <xdr:colOff>561975</xdr:colOff>
      <xdr:row>97</xdr:row>
      <xdr:rowOff>85877</xdr:rowOff>
    </xdr:to>
    <xdr:sp macro="" textlink="">
      <xdr:nvSpPr>
        <xdr:cNvPr id="466" name="フローチャート : 判断 465"/>
        <xdr:cNvSpPr/>
      </xdr:nvSpPr>
      <xdr:spPr>
        <a:xfrm>
          <a:off x="8699500" y="1661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77004</xdr:rowOff>
    </xdr:from>
    <xdr:ext cx="534377" cy="259045"/>
    <xdr:sp macro="" textlink="">
      <xdr:nvSpPr>
        <xdr:cNvPr id="467" name="テキスト ボックス 466"/>
        <xdr:cNvSpPr txBox="1"/>
      </xdr:nvSpPr>
      <xdr:spPr>
        <a:xfrm>
          <a:off x="8483111" y="167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54242</xdr:rowOff>
    </xdr:from>
    <xdr:to>
      <xdr:col>11</xdr:col>
      <xdr:colOff>307975</xdr:colOff>
      <xdr:row>97</xdr:row>
      <xdr:rowOff>67796</xdr:rowOff>
    </xdr:to>
    <xdr:cxnSp macro="">
      <xdr:nvCxnSpPr>
        <xdr:cNvPr id="468" name="直線コネクタ 467"/>
        <xdr:cNvCxnSpPr/>
      </xdr:nvCxnSpPr>
      <xdr:spPr>
        <a:xfrm flipV="1">
          <a:off x="6972300" y="16684892"/>
          <a:ext cx="8890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140973</xdr:rowOff>
    </xdr:from>
    <xdr:to>
      <xdr:col>11</xdr:col>
      <xdr:colOff>358775</xdr:colOff>
      <xdr:row>97</xdr:row>
      <xdr:rowOff>71123</xdr:rowOff>
    </xdr:to>
    <xdr:sp macro="" textlink="">
      <xdr:nvSpPr>
        <xdr:cNvPr id="469" name="フローチャート : 判断 468"/>
        <xdr:cNvSpPr/>
      </xdr:nvSpPr>
      <xdr:spPr>
        <a:xfrm>
          <a:off x="7810500" y="1660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87650</xdr:rowOff>
    </xdr:from>
    <xdr:ext cx="534377" cy="259045"/>
    <xdr:sp macro="" textlink="">
      <xdr:nvSpPr>
        <xdr:cNvPr id="470" name="テキスト ボックス 469"/>
        <xdr:cNvSpPr txBox="1"/>
      </xdr:nvSpPr>
      <xdr:spPr>
        <a:xfrm>
          <a:off x="7594111" y="1637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33893</xdr:rowOff>
    </xdr:from>
    <xdr:to>
      <xdr:col>10</xdr:col>
      <xdr:colOff>155575</xdr:colOff>
      <xdr:row>97</xdr:row>
      <xdr:rowOff>135493</xdr:rowOff>
    </xdr:to>
    <xdr:sp macro="" textlink="">
      <xdr:nvSpPr>
        <xdr:cNvPr id="471" name="フローチャート : 判断 470"/>
        <xdr:cNvSpPr/>
      </xdr:nvSpPr>
      <xdr:spPr>
        <a:xfrm>
          <a:off x="6921500" y="1666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126620</xdr:rowOff>
    </xdr:from>
    <xdr:ext cx="534377" cy="259045"/>
    <xdr:sp macro="" textlink="">
      <xdr:nvSpPr>
        <xdr:cNvPr id="472" name="テキスト ボックス 471"/>
        <xdr:cNvSpPr txBox="1"/>
      </xdr:nvSpPr>
      <xdr:spPr>
        <a:xfrm>
          <a:off x="6705111" y="1675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68983</xdr:rowOff>
    </xdr:from>
    <xdr:to>
      <xdr:col>15</xdr:col>
      <xdr:colOff>231775</xdr:colOff>
      <xdr:row>96</xdr:row>
      <xdr:rowOff>170583</xdr:rowOff>
    </xdr:to>
    <xdr:sp macro="" textlink="">
      <xdr:nvSpPr>
        <xdr:cNvPr id="478" name="円/楕円 477"/>
        <xdr:cNvSpPr/>
      </xdr:nvSpPr>
      <xdr:spPr>
        <a:xfrm>
          <a:off x="10426700" y="1652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91860</xdr:rowOff>
    </xdr:from>
    <xdr:ext cx="534377" cy="259045"/>
    <xdr:sp macro="" textlink="">
      <xdr:nvSpPr>
        <xdr:cNvPr id="479" name="土木費該当値テキスト"/>
        <xdr:cNvSpPr txBox="1"/>
      </xdr:nvSpPr>
      <xdr:spPr>
        <a:xfrm>
          <a:off x="10528300" y="1637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56,091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72783</xdr:rowOff>
    </xdr:from>
    <xdr:to>
      <xdr:col>14</xdr:col>
      <xdr:colOff>79375</xdr:colOff>
      <xdr:row>97</xdr:row>
      <xdr:rowOff>2933</xdr:rowOff>
    </xdr:to>
    <xdr:sp macro="" textlink="">
      <xdr:nvSpPr>
        <xdr:cNvPr id="480" name="円/楕円 479"/>
        <xdr:cNvSpPr/>
      </xdr:nvSpPr>
      <xdr:spPr>
        <a:xfrm>
          <a:off x="9588500" y="165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19460</xdr:rowOff>
    </xdr:from>
    <xdr:ext cx="534377" cy="259045"/>
    <xdr:sp macro="" textlink="">
      <xdr:nvSpPr>
        <xdr:cNvPr id="481" name="テキスト ボックス 480"/>
        <xdr:cNvSpPr txBox="1"/>
      </xdr:nvSpPr>
      <xdr:spPr>
        <a:xfrm>
          <a:off x="9372111" y="1630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132801</xdr:rowOff>
    </xdr:from>
    <xdr:to>
      <xdr:col>12</xdr:col>
      <xdr:colOff>561975</xdr:colOff>
      <xdr:row>97</xdr:row>
      <xdr:rowOff>62951</xdr:rowOff>
    </xdr:to>
    <xdr:sp macro="" textlink="">
      <xdr:nvSpPr>
        <xdr:cNvPr id="482" name="円/楕円 481"/>
        <xdr:cNvSpPr/>
      </xdr:nvSpPr>
      <xdr:spPr>
        <a:xfrm>
          <a:off x="8699500" y="1659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79478</xdr:rowOff>
    </xdr:from>
    <xdr:ext cx="534377" cy="259045"/>
    <xdr:sp macro="" textlink="">
      <xdr:nvSpPr>
        <xdr:cNvPr id="483" name="テキスト ボックス 482"/>
        <xdr:cNvSpPr txBox="1"/>
      </xdr:nvSpPr>
      <xdr:spPr>
        <a:xfrm>
          <a:off x="8483111" y="1636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3442</xdr:rowOff>
    </xdr:from>
    <xdr:to>
      <xdr:col>11</xdr:col>
      <xdr:colOff>358775</xdr:colOff>
      <xdr:row>97</xdr:row>
      <xdr:rowOff>105042</xdr:rowOff>
    </xdr:to>
    <xdr:sp macro="" textlink="">
      <xdr:nvSpPr>
        <xdr:cNvPr id="484" name="円/楕円 483"/>
        <xdr:cNvSpPr/>
      </xdr:nvSpPr>
      <xdr:spPr>
        <a:xfrm>
          <a:off x="7810500" y="166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96169</xdr:rowOff>
    </xdr:from>
    <xdr:ext cx="534377" cy="259045"/>
    <xdr:sp macro="" textlink="">
      <xdr:nvSpPr>
        <xdr:cNvPr id="485" name="テキスト ボックス 484"/>
        <xdr:cNvSpPr txBox="1"/>
      </xdr:nvSpPr>
      <xdr:spPr>
        <a:xfrm>
          <a:off x="7594111" y="167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16996</xdr:rowOff>
    </xdr:from>
    <xdr:to>
      <xdr:col>10</xdr:col>
      <xdr:colOff>155575</xdr:colOff>
      <xdr:row>97</xdr:row>
      <xdr:rowOff>118596</xdr:rowOff>
    </xdr:to>
    <xdr:sp macro="" textlink="">
      <xdr:nvSpPr>
        <xdr:cNvPr id="486" name="円/楕円 485"/>
        <xdr:cNvSpPr/>
      </xdr:nvSpPr>
      <xdr:spPr>
        <a:xfrm>
          <a:off x="6921500" y="166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135123</xdr:rowOff>
    </xdr:from>
    <xdr:ext cx="534377" cy="259045"/>
    <xdr:sp macro="" textlink="">
      <xdr:nvSpPr>
        <xdr:cNvPr id="487" name="テキスト ボックス 486"/>
        <xdr:cNvSpPr txBox="1"/>
      </xdr:nvSpPr>
      <xdr:spPr>
        <a:xfrm>
          <a:off x="6705111" y="164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70548</xdr:rowOff>
    </xdr:from>
    <xdr:to>
      <xdr:col>23</xdr:col>
      <xdr:colOff>517525</xdr:colOff>
      <xdr:row>38</xdr:row>
      <xdr:rowOff>79407</xdr:rowOff>
    </xdr:to>
    <xdr:cxnSp macro="">
      <xdr:nvCxnSpPr>
        <xdr:cNvPr id="520" name="直線コネクタ 519"/>
        <xdr:cNvCxnSpPr/>
      </xdr:nvCxnSpPr>
      <xdr:spPr>
        <a:xfrm flipV="1">
          <a:off x="15481300" y="6585648"/>
          <a:ext cx="8382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79407</xdr:rowOff>
    </xdr:from>
    <xdr:to>
      <xdr:col>22</xdr:col>
      <xdr:colOff>365125</xdr:colOff>
      <xdr:row>38</xdr:row>
      <xdr:rowOff>94809</xdr:rowOff>
    </xdr:to>
    <xdr:cxnSp macro="">
      <xdr:nvCxnSpPr>
        <xdr:cNvPr id="523" name="直線コネクタ 522"/>
        <xdr:cNvCxnSpPr/>
      </xdr:nvCxnSpPr>
      <xdr:spPr>
        <a:xfrm flipV="1">
          <a:off x="14592300" y="6594507"/>
          <a:ext cx="889000" cy="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146372</xdr:rowOff>
    </xdr:from>
    <xdr:to>
      <xdr:col>21</xdr:col>
      <xdr:colOff>161925</xdr:colOff>
      <xdr:row>38</xdr:row>
      <xdr:rowOff>94809</xdr:rowOff>
    </xdr:to>
    <xdr:cxnSp macro="">
      <xdr:nvCxnSpPr>
        <xdr:cNvPr id="526" name="直線コネクタ 525"/>
        <xdr:cNvCxnSpPr/>
      </xdr:nvCxnSpPr>
      <xdr:spPr>
        <a:xfrm>
          <a:off x="13703300" y="6490022"/>
          <a:ext cx="889000" cy="1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13777</xdr:rowOff>
    </xdr:from>
    <xdr:to>
      <xdr:col>21</xdr:col>
      <xdr:colOff>212725</xdr:colOff>
      <xdr:row>38</xdr:row>
      <xdr:rowOff>115377</xdr:rowOff>
    </xdr:to>
    <xdr:sp macro="" textlink="">
      <xdr:nvSpPr>
        <xdr:cNvPr id="527" name="フローチャート : 判断 526"/>
        <xdr:cNvSpPr/>
      </xdr:nvSpPr>
      <xdr:spPr>
        <a:xfrm>
          <a:off x="14541500" y="65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131903</xdr:rowOff>
    </xdr:from>
    <xdr:ext cx="534377" cy="259045"/>
    <xdr:sp macro="" textlink="">
      <xdr:nvSpPr>
        <xdr:cNvPr id="528" name="テキスト ボックス 527"/>
        <xdr:cNvSpPr txBox="1"/>
      </xdr:nvSpPr>
      <xdr:spPr>
        <a:xfrm>
          <a:off x="14325111" y="63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59204</xdr:rowOff>
    </xdr:from>
    <xdr:to>
      <xdr:col>19</xdr:col>
      <xdr:colOff>644525</xdr:colOff>
      <xdr:row>37</xdr:row>
      <xdr:rowOff>146372</xdr:rowOff>
    </xdr:to>
    <xdr:cxnSp macro="">
      <xdr:nvCxnSpPr>
        <xdr:cNvPr id="529" name="直線コネクタ 528"/>
        <xdr:cNvCxnSpPr/>
      </xdr:nvCxnSpPr>
      <xdr:spPr>
        <a:xfrm>
          <a:off x="12814300" y="6402854"/>
          <a:ext cx="889000" cy="8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22649</xdr:rowOff>
    </xdr:from>
    <xdr:to>
      <xdr:col>20</xdr:col>
      <xdr:colOff>9525</xdr:colOff>
      <xdr:row>38</xdr:row>
      <xdr:rowOff>124249</xdr:rowOff>
    </xdr:to>
    <xdr:sp macro="" textlink="">
      <xdr:nvSpPr>
        <xdr:cNvPr id="530" name="フローチャート : 判断 529"/>
        <xdr:cNvSpPr/>
      </xdr:nvSpPr>
      <xdr:spPr>
        <a:xfrm>
          <a:off x="13652500" y="65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115376</xdr:rowOff>
    </xdr:from>
    <xdr:ext cx="534377" cy="259045"/>
    <xdr:sp macro="" textlink="">
      <xdr:nvSpPr>
        <xdr:cNvPr id="531" name="テキスト ボックス 530"/>
        <xdr:cNvSpPr txBox="1"/>
      </xdr:nvSpPr>
      <xdr:spPr>
        <a:xfrm>
          <a:off x="13436111" y="66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34107</xdr:rowOff>
    </xdr:from>
    <xdr:to>
      <xdr:col>18</xdr:col>
      <xdr:colOff>492125</xdr:colOff>
      <xdr:row>38</xdr:row>
      <xdr:rowOff>135707</xdr:rowOff>
    </xdr:to>
    <xdr:sp macro="" textlink="">
      <xdr:nvSpPr>
        <xdr:cNvPr id="532" name="フローチャート : 判断 531"/>
        <xdr:cNvSpPr/>
      </xdr:nvSpPr>
      <xdr:spPr>
        <a:xfrm>
          <a:off x="12763500" y="654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126834</xdr:rowOff>
    </xdr:from>
    <xdr:ext cx="534377" cy="259045"/>
    <xdr:sp macro="" textlink="">
      <xdr:nvSpPr>
        <xdr:cNvPr id="533" name="テキスト ボックス 532"/>
        <xdr:cNvSpPr txBox="1"/>
      </xdr:nvSpPr>
      <xdr:spPr>
        <a:xfrm>
          <a:off x="12547111" y="66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19748</xdr:rowOff>
    </xdr:from>
    <xdr:to>
      <xdr:col>23</xdr:col>
      <xdr:colOff>568325</xdr:colOff>
      <xdr:row>38</xdr:row>
      <xdr:rowOff>121348</xdr:rowOff>
    </xdr:to>
    <xdr:sp macro="" textlink="">
      <xdr:nvSpPr>
        <xdr:cNvPr id="539" name="円/楕円 538"/>
        <xdr:cNvSpPr/>
      </xdr:nvSpPr>
      <xdr:spPr>
        <a:xfrm>
          <a:off x="16268700" y="65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106125</xdr:rowOff>
    </xdr:from>
    <xdr:ext cx="534377" cy="259045"/>
    <xdr:sp macro="" textlink="">
      <xdr:nvSpPr>
        <xdr:cNvPr id="540" name="消防費該当値テキスト"/>
        <xdr:cNvSpPr txBox="1"/>
      </xdr:nvSpPr>
      <xdr:spPr>
        <a:xfrm>
          <a:off x="16370300" y="64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28607</xdr:rowOff>
    </xdr:from>
    <xdr:to>
      <xdr:col>22</xdr:col>
      <xdr:colOff>415925</xdr:colOff>
      <xdr:row>38</xdr:row>
      <xdr:rowOff>130207</xdr:rowOff>
    </xdr:to>
    <xdr:sp macro="" textlink="">
      <xdr:nvSpPr>
        <xdr:cNvPr id="541" name="円/楕円 540"/>
        <xdr:cNvSpPr/>
      </xdr:nvSpPr>
      <xdr:spPr>
        <a:xfrm>
          <a:off x="15430500" y="654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121334</xdr:rowOff>
    </xdr:from>
    <xdr:ext cx="534377" cy="259045"/>
    <xdr:sp macro="" textlink="">
      <xdr:nvSpPr>
        <xdr:cNvPr id="542" name="テキスト ボックス 541"/>
        <xdr:cNvSpPr txBox="1"/>
      </xdr:nvSpPr>
      <xdr:spPr>
        <a:xfrm>
          <a:off x="15214111" y="663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44009</xdr:rowOff>
    </xdr:from>
    <xdr:to>
      <xdr:col>21</xdr:col>
      <xdr:colOff>212725</xdr:colOff>
      <xdr:row>38</xdr:row>
      <xdr:rowOff>145609</xdr:rowOff>
    </xdr:to>
    <xdr:sp macro="" textlink="">
      <xdr:nvSpPr>
        <xdr:cNvPr id="543" name="円/楕円 542"/>
        <xdr:cNvSpPr/>
      </xdr:nvSpPr>
      <xdr:spPr>
        <a:xfrm>
          <a:off x="14541500" y="65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136736</xdr:rowOff>
    </xdr:from>
    <xdr:ext cx="534377" cy="259045"/>
    <xdr:sp macro="" textlink="">
      <xdr:nvSpPr>
        <xdr:cNvPr id="544" name="テキスト ボックス 543"/>
        <xdr:cNvSpPr txBox="1"/>
      </xdr:nvSpPr>
      <xdr:spPr>
        <a:xfrm>
          <a:off x="14325111" y="665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95572</xdr:rowOff>
    </xdr:from>
    <xdr:to>
      <xdr:col>20</xdr:col>
      <xdr:colOff>9525</xdr:colOff>
      <xdr:row>38</xdr:row>
      <xdr:rowOff>25722</xdr:rowOff>
    </xdr:to>
    <xdr:sp macro="" textlink="">
      <xdr:nvSpPr>
        <xdr:cNvPr id="545" name="円/楕円 544"/>
        <xdr:cNvSpPr/>
      </xdr:nvSpPr>
      <xdr:spPr>
        <a:xfrm>
          <a:off x="13652500" y="643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42249</xdr:rowOff>
    </xdr:from>
    <xdr:ext cx="534377" cy="259045"/>
    <xdr:sp macro="" textlink="">
      <xdr:nvSpPr>
        <xdr:cNvPr id="546" name="テキスト ボックス 545"/>
        <xdr:cNvSpPr txBox="1"/>
      </xdr:nvSpPr>
      <xdr:spPr>
        <a:xfrm>
          <a:off x="13436111" y="621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8404</xdr:rowOff>
    </xdr:from>
    <xdr:to>
      <xdr:col>18</xdr:col>
      <xdr:colOff>492125</xdr:colOff>
      <xdr:row>37</xdr:row>
      <xdr:rowOff>110004</xdr:rowOff>
    </xdr:to>
    <xdr:sp macro="" textlink="">
      <xdr:nvSpPr>
        <xdr:cNvPr id="547" name="円/楕円 546"/>
        <xdr:cNvSpPr/>
      </xdr:nvSpPr>
      <xdr:spPr>
        <a:xfrm>
          <a:off x="12763500" y="635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126531</xdr:rowOff>
    </xdr:from>
    <xdr:ext cx="534377" cy="259045"/>
    <xdr:sp macro="" textlink="">
      <xdr:nvSpPr>
        <xdr:cNvPr id="548" name="テキスト ボックス 547"/>
        <xdr:cNvSpPr txBox="1"/>
      </xdr:nvSpPr>
      <xdr:spPr>
        <a:xfrm>
          <a:off x="12547111" y="612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125908</xdr:rowOff>
    </xdr:from>
    <xdr:to>
      <xdr:col>23</xdr:col>
      <xdr:colOff>517525</xdr:colOff>
      <xdr:row>56</xdr:row>
      <xdr:rowOff>72354</xdr:rowOff>
    </xdr:to>
    <xdr:cxnSp macro="">
      <xdr:nvCxnSpPr>
        <xdr:cNvPr id="577" name="直線コネクタ 576"/>
        <xdr:cNvCxnSpPr/>
      </xdr:nvCxnSpPr>
      <xdr:spPr>
        <a:xfrm>
          <a:off x="15481300" y="9555658"/>
          <a:ext cx="838200" cy="1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125908</xdr:rowOff>
    </xdr:from>
    <xdr:to>
      <xdr:col>22</xdr:col>
      <xdr:colOff>365125</xdr:colOff>
      <xdr:row>56</xdr:row>
      <xdr:rowOff>48595</xdr:rowOff>
    </xdr:to>
    <xdr:cxnSp macro="">
      <xdr:nvCxnSpPr>
        <xdr:cNvPr id="580" name="直線コネクタ 579"/>
        <xdr:cNvCxnSpPr/>
      </xdr:nvCxnSpPr>
      <xdr:spPr>
        <a:xfrm flipV="1">
          <a:off x="14592300" y="9555658"/>
          <a:ext cx="889000" cy="9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48595</xdr:rowOff>
    </xdr:from>
    <xdr:to>
      <xdr:col>21</xdr:col>
      <xdr:colOff>161925</xdr:colOff>
      <xdr:row>56</xdr:row>
      <xdr:rowOff>149766</xdr:rowOff>
    </xdr:to>
    <xdr:cxnSp macro="">
      <xdr:nvCxnSpPr>
        <xdr:cNvPr id="583" name="直線コネクタ 582"/>
        <xdr:cNvCxnSpPr/>
      </xdr:nvCxnSpPr>
      <xdr:spPr>
        <a:xfrm flipV="1">
          <a:off x="13703300" y="9649795"/>
          <a:ext cx="889000" cy="10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153876</xdr:rowOff>
    </xdr:from>
    <xdr:to>
      <xdr:col>21</xdr:col>
      <xdr:colOff>212725</xdr:colOff>
      <xdr:row>57</xdr:row>
      <xdr:rowOff>84026</xdr:rowOff>
    </xdr:to>
    <xdr:sp macro="" textlink="">
      <xdr:nvSpPr>
        <xdr:cNvPr id="584" name="フローチャート : 判断 583"/>
        <xdr:cNvSpPr/>
      </xdr:nvSpPr>
      <xdr:spPr>
        <a:xfrm>
          <a:off x="14541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75153</xdr:rowOff>
    </xdr:from>
    <xdr:ext cx="534377" cy="259045"/>
    <xdr:sp macro="" textlink="">
      <xdr:nvSpPr>
        <xdr:cNvPr id="585" name="テキスト ボックス 584"/>
        <xdr:cNvSpPr txBox="1"/>
      </xdr:nvSpPr>
      <xdr:spPr>
        <a:xfrm>
          <a:off x="14325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92212</xdr:rowOff>
    </xdr:from>
    <xdr:to>
      <xdr:col>19</xdr:col>
      <xdr:colOff>644525</xdr:colOff>
      <xdr:row>56</xdr:row>
      <xdr:rowOff>149766</xdr:rowOff>
    </xdr:to>
    <xdr:cxnSp macro="">
      <xdr:nvCxnSpPr>
        <xdr:cNvPr id="586" name="直線コネクタ 585"/>
        <xdr:cNvCxnSpPr/>
      </xdr:nvCxnSpPr>
      <xdr:spPr>
        <a:xfrm>
          <a:off x="12814300" y="9693412"/>
          <a:ext cx="889000" cy="5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157206</xdr:rowOff>
    </xdr:from>
    <xdr:to>
      <xdr:col>20</xdr:col>
      <xdr:colOff>9525</xdr:colOff>
      <xdr:row>57</xdr:row>
      <xdr:rowOff>87356</xdr:rowOff>
    </xdr:to>
    <xdr:sp macro="" textlink="">
      <xdr:nvSpPr>
        <xdr:cNvPr id="587" name="フローチャート : 判断 586"/>
        <xdr:cNvSpPr/>
      </xdr:nvSpPr>
      <xdr:spPr>
        <a:xfrm>
          <a:off x="13652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78483</xdr:rowOff>
    </xdr:from>
    <xdr:ext cx="534377" cy="259045"/>
    <xdr:sp macro="" textlink="">
      <xdr:nvSpPr>
        <xdr:cNvPr id="588" name="テキスト ボックス 587"/>
        <xdr:cNvSpPr txBox="1"/>
      </xdr:nvSpPr>
      <xdr:spPr>
        <a:xfrm>
          <a:off x="13436111" y="98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167012</xdr:rowOff>
    </xdr:from>
    <xdr:to>
      <xdr:col>18</xdr:col>
      <xdr:colOff>492125</xdr:colOff>
      <xdr:row>57</xdr:row>
      <xdr:rowOff>97162</xdr:rowOff>
    </xdr:to>
    <xdr:sp macro="" textlink="">
      <xdr:nvSpPr>
        <xdr:cNvPr id="589" name="フローチャート : 判断 588"/>
        <xdr:cNvSpPr/>
      </xdr:nvSpPr>
      <xdr:spPr>
        <a:xfrm>
          <a:off x="12763500" y="976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88289</xdr:rowOff>
    </xdr:from>
    <xdr:ext cx="534377" cy="259045"/>
    <xdr:sp macro="" textlink="">
      <xdr:nvSpPr>
        <xdr:cNvPr id="590" name="テキスト ボックス 589"/>
        <xdr:cNvSpPr txBox="1"/>
      </xdr:nvSpPr>
      <xdr:spPr>
        <a:xfrm>
          <a:off x="12547111" y="98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21554</xdr:rowOff>
    </xdr:from>
    <xdr:to>
      <xdr:col>23</xdr:col>
      <xdr:colOff>568325</xdr:colOff>
      <xdr:row>56</xdr:row>
      <xdr:rowOff>123154</xdr:rowOff>
    </xdr:to>
    <xdr:sp macro="" textlink="">
      <xdr:nvSpPr>
        <xdr:cNvPr id="596" name="円/楕円 595"/>
        <xdr:cNvSpPr/>
      </xdr:nvSpPr>
      <xdr:spPr>
        <a:xfrm>
          <a:off x="16268700" y="962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44431</xdr:rowOff>
    </xdr:from>
    <xdr:ext cx="534377" cy="259045"/>
    <xdr:sp macro="" textlink="">
      <xdr:nvSpPr>
        <xdr:cNvPr id="597" name="教育費該当値テキスト"/>
        <xdr:cNvSpPr txBox="1"/>
      </xdr:nvSpPr>
      <xdr:spPr>
        <a:xfrm>
          <a:off x="16370300" y="94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63,838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75108</xdr:rowOff>
    </xdr:from>
    <xdr:to>
      <xdr:col>22</xdr:col>
      <xdr:colOff>415925</xdr:colOff>
      <xdr:row>56</xdr:row>
      <xdr:rowOff>5258</xdr:rowOff>
    </xdr:to>
    <xdr:sp macro="" textlink="">
      <xdr:nvSpPr>
        <xdr:cNvPr id="598" name="円/楕円 597"/>
        <xdr:cNvSpPr/>
      </xdr:nvSpPr>
      <xdr:spPr>
        <a:xfrm>
          <a:off x="15430500" y="95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21785</xdr:rowOff>
    </xdr:from>
    <xdr:ext cx="534377" cy="259045"/>
    <xdr:sp macro="" textlink="">
      <xdr:nvSpPr>
        <xdr:cNvPr id="599" name="テキスト ボックス 598"/>
        <xdr:cNvSpPr txBox="1"/>
      </xdr:nvSpPr>
      <xdr:spPr>
        <a:xfrm>
          <a:off x="15214111" y="92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79,310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169245</xdr:rowOff>
    </xdr:from>
    <xdr:to>
      <xdr:col>21</xdr:col>
      <xdr:colOff>212725</xdr:colOff>
      <xdr:row>56</xdr:row>
      <xdr:rowOff>99395</xdr:rowOff>
    </xdr:to>
    <xdr:sp macro="" textlink="">
      <xdr:nvSpPr>
        <xdr:cNvPr id="600" name="円/楕円 599"/>
        <xdr:cNvSpPr/>
      </xdr:nvSpPr>
      <xdr:spPr>
        <a:xfrm>
          <a:off x="14541500" y="95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115922</xdr:rowOff>
    </xdr:from>
    <xdr:ext cx="534377" cy="259045"/>
    <xdr:sp macro="" textlink="">
      <xdr:nvSpPr>
        <xdr:cNvPr id="601" name="テキスト ボックス 600"/>
        <xdr:cNvSpPr txBox="1"/>
      </xdr:nvSpPr>
      <xdr:spPr>
        <a:xfrm>
          <a:off x="14325111" y="93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66,956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98966</xdr:rowOff>
    </xdr:from>
    <xdr:to>
      <xdr:col>20</xdr:col>
      <xdr:colOff>9525</xdr:colOff>
      <xdr:row>57</xdr:row>
      <xdr:rowOff>29116</xdr:rowOff>
    </xdr:to>
    <xdr:sp macro="" textlink="">
      <xdr:nvSpPr>
        <xdr:cNvPr id="602" name="円/楕円 601"/>
        <xdr:cNvSpPr/>
      </xdr:nvSpPr>
      <xdr:spPr>
        <a:xfrm>
          <a:off x="13652500" y="97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45643</xdr:rowOff>
    </xdr:from>
    <xdr:ext cx="534377" cy="259045"/>
    <xdr:sp macro="" textlink="">
      <xdr:nvSpPr>
        <xdr:cNvPr id="603" name="テキスト ボックス 602"/>
        <xdr:cNvSpPr txBox="1"/>
      </xdr:nvSpPr>
      <xdr:spPr>
        <a:xfrm>
          <a:off x="13436111" y="94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41412</xdr:rowOff>
    </xdr:from>
    <xdr:to>
      <xdr:col>18</xdr:col>
      <xdr:colOff>492125</xdr:colOff>
      <xdr:row>56</xdr:row>
      <xdr:rowOff>143012</xdr:rowOff>
    </xdr:to>
    <xdr:sp macro="" textlink="">
      <xdr:nvSpPr>
        <xdr:cNvPr id="604" name="円/楕円 603"/>
        <xdr:cNvSpPr/>
      </xdr:nvSpPr>
      <xdr:spPr>
        <a:xfrm>
          <a:off x="12763500" y="96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159539</xdr:rowOff>
    </xdr:from>
    <xdr:ext cx="534377" cy="259045"/>
    <xdr:sp macro="" textlink="">
      <xdr:nvSpPr>
        <xdr:cNvPr id="605" name="テキスト ボックス 604"/>
        <xdr:cNvSpPr txBox="1"/>
      </xdr:nvSpPr>
      <xdr:spPr>
        <a:xfrm>
          <a:off x="12547111" y="941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110644</xdr:rowOff>
    </xdr:from>
    <xdr:to>
      <xdr:col>23</xdr:col>
      <xdr:colOff>517525</xdr:colOff>
      <xdr:row>78</xdr:row>
      <xdr:rowOff>135813</xdr:rowOff>
    </xdr:to>
    <xdr:cxnSp macro="">
      <xdr:nvCxnSpPr>
        <xdr:cNvPr id="632" name="直線コネクタ 631"/>
        <xdr:cNvCxnSpPr/>
      </xdr:nvCxnSpPr>
      <xdr:spPr>
        <a:xfrm flipV="1">
          <a:off x="15481300" y="13312294"/>
          <a:ext cx="838200" cy="19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106347</xdr:rowOff>
    </xdr:from>
    <xdr:to>
      <xdr:col>22</xdr:col>
      <xdr:colOff>365125</xdr:colOff>
      <xdr:row>78</xdr:row>
      <xdr:rowOff>135813</xdr:rowOff>
    </xdr:to>
    <xdr:cxnSp macro="">
      <xdr:nvCxnSpPr>
        <xdr:cNvPr id="635" name="直線コネクタ 634"/>
        <xdr:cNvCxnSpPr/>
      </xdr:nvCxnSpPr>
      <xdr:spPr>
        <a:xfrm>
          <a:off x="14592300" y="13479447"/>
          <a:ext cx="889000" cy="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97135</xdr:rowOff>
    </xdr:from>
    <xdr:to>
      <xdr:col>21</xdr:col>
      <xdr:colOff>161925</xdr:colOff>
      <xdr:row>78</xdr:row>
      <xdr:rowOff>106347</xdr:rowOff>
    </xdr:to>
    <xdr:cxnSp macro="">
      <xdr:nvCxnSpPr>
        <xdr:cNvPr id="638" name="直線コネクタ 637"/>
        <xdr:cNvCxnSpPr/>
      </xdr:nvCxnSpPr>
      <xdr:spPr>
        <a:xfrm>
          <a:off x="13703300" y="13470235"/>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9" name="フローチャート : 判断 638"/>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0" name="テキスト ボックス 639"/>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71051</xdr:rowOff>
    </xdr:from>
    <xdr:to>
      <xdr:col>19</xdr:col>
      <xdr:colOff>644525</xdr:colOff>
      <xdr:row>78</xdr:row>
      <xdr:rowOff>97135</xdr:rowOff>
    </xdr:to>
    <xdr:cxnSp macro="">
      <xdr:nvCxnSpPr>
        <xdr:cNvPr id="641" name="直線コネクタ 640"/>
        <xdr:cNvCxnSpPr/>
      </xdr:nvCxnSpPr>
      <xdr:spPr>
        <a:xfrm>
          <a:off x="12814300" y="13272701"/>
          <a:ext cx="889000" cy="19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2" name="フローチャート : 判断 641"/>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3" name="テキスト ボックス 642"/>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4" name="フローチャート : 判断 643"/>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71579</xdr:rowOff>
    </xdr:from>
    <xdr:ext cx="469744" cy="259045"/>
    <xdr:sp macro="" textlink="">
      <xdr:nvSpPr>
        <xdr:cNvPr id="645" name="テキスト ボックス 644"/>
        <xdr:cNvSpPr txBox="1"/>
      </xdr:nvSpPr>
      <xdr:spPr>
        <a:xfrm>
          <a:off x="12579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59844</xdr:rowOff>
    </xdr:from>
    <xdr:to>
      <xdr:col>23</xdr:col>
      <xdr:colOff>568325</xdr:colOff>
      <xdr:row>77</xdr:row>
      <xdr:rowOff>161444</xdr:rowOff>
    </xdr:to>
    <xdr:sp macro="" textlink="">
      <xdr:nvSpPr>
        <xdr:cNvPr id="651" name="円/楕円 650"/>
        <xdr:cNvSpPr/>
      </xdr:nvSpPr>
      <xdr:spPr>
        <a:xfrm>
          <a:off x="16268700" y="132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82721</xdr:rowOff>
    </xdr:from>
    <xdr:ext cx="469744" cy="259045"/>
    <xdr:sp macro="" textlink="">
      <xdr:nvSpPr>
        <xdr:cNvPr id="652" name="災害復旧費該当値テキスト"/>
        <xdr:cNvSpPr txBox="1"/>
      </xdr:nvSpPr>
      <xdr:spPr>
        <a:xfrm>
          <a:off x="16370300" y="1311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85013</xdr:rowOff>
    </xdr:from>
    <xdr:to>
      <xdr:col>22</xdr:col>
      <xdr:colOff>415925</xdr:colOff>
      <xdr:row>79</xdr:row>
      <xdr:rowOff>15163</xdr:rowOff>
    </xdr:to>
    <xdr:sp macro="" textlink="">
      <xdr:nvSpPr>
        <xdr:cNvPr id="653" name="円/楕円 652"/>
        <xdr:cNvSpPr/>
      </xdr:nvSpPr>
      <xdr:spPr>
        <a:xfrm>
          <a:off x="15430500" y="134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6290</xdr:rowOff>
    </xdr:from>
    <xdr:ext cx="378565" cy="259045"/>
    <xdr:sp macro="" textlink="">
      <xdr:nvSpPr>
        <xdr:cNvPr id="654" name="テキスト ボックス 653"/>
        <xdr:cNvSpPr txBox="1"/>
      </xdr:nvSpPr>
      <xdr:spPr>
        <a:xfrm>
          <a:off x="15292017" y="13550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55547</xdr:rowOff>
    </xdr:from>
    <xdr:to>
      <xdr:col>21</xdr:col>
      <xdr:colOff>212725</xdr:colOff>
      <xdr:row>78</xdr:row>
      <xdr:rowOff>157147</xdr:rowOff>
    </xdr:to>
    <xdr:sp macro="" textlink="">
      <xdr:nvSpPr>
        <xdr:cNvPr id="655" name="円/楕円 654"/>
        <xdr:cNvSpPr/>
      </xdr:nvSpPr>
      <xdr:spPr>
        <a:xfrm>
          <a:off x="14541500" y="134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148274</xdr:rowOff>
    </xdr:from>
    <xdr:ext cx="469744" cy="259045"/>
    <xdr:sp macro="" textlink="">
      <xdr:nvSpPr>
        <xdr:cNvPr id="656" name="テキスト ボックス 655"/>
        <xdr:cNvSpPr txBox="1"/>
      </xdr:nvSpPr>
      <xdr:spPr>
        <a:xfrm>
          <a:off x="14357427" y="135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46335</xdr:rowOff>
    </xdr:from>
    <xdr:to>
      <xdr:col>20</xdr:col>
      <xdr:colOff>9525</xdr:colOff>
      <xdr:row>78</xdr:row>
      <xdr:rowOff>147935</xdr:rowOff>
    </xdr:to>
    <xdr:sp macro="" textlink="">
      <xdr:nvSpPr>
        <xdr:cNvPr id="657" name="円/楕円 656"/>
        <xdr:cNvSpPr/>
      </xdr:nvSpPr>
      <xdr:spPr>
        <a:xfrm>
          <a:off x="13652500" y="134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139062</xdr:rowOff>
    </xdr:from>
    <xdr:ext cx="469744" cy="259045"/>
    <xdr:sp macro="" textlink="">
      <xdr:nvSpPr>
        <xdr:cNvPr id="658" name="テキスト ボックス 657"/>
        <xdr:cNvSpPr txBox="1"/>
      </xdr:nvSpPr>
      <xdr:spPr>
        <a:xfrm>
          <a:off x="13468427" y="1351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20251</xdr:rowOff>
    </xdr:from>
    <xdr:to>
      <xdr:col>18</xdr:col>
      <xdr:colOff>492125</xdr:colOff>
      <xdr:row>77</xdr:row>
      <xdr:rowOff>121851</xdr:rowOff>
    </xdr:to>
    <xdr:sp macro="" textlink="">
      <xdr:nvSpPr>
        <xdr:cNvPr id="659" name="円/楕円 658"/>
        <xdr:cNvSpPr/>
      </xdr:nvSpPr>
      <xdr:spPr>
        <a:xfrm>
          <a:off x="12763500" y="132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138378</xdr:rowOff>
    </xdr:from>
    <xdr:ext cx="534377" cy="259045"/>
    <xdr:sp macro="" textlink="">
      <xdr:nvSpPr>
        <xdr:cNvPr id="660" name="テキスト ボックス 659"/>
        <xdr:cNvSpPr txBox="1"/>
      </xdr:nvSpPr>
      <xdr:spPr>
        <a:xfrm>
          <a:off x="12547111" y="1299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168983</xdr:rowOff>
    </xdr:from>
    <xdr:to>
      <xdr:col>23</xdr:col>
      <xdr:colOff>517525</xdr:colOff>
      <xdr:row>97</xdr:row>
      <xdr:rowOff>169650</xdr:rowOff>
    </xdr:to>
    <xdr:cxnSp macro="">
      <xdr:nvCxnSpPr>
        <xdr:cNvPr id="689" name="直線コネクタ 688"/>
        <xdr:cNvCxnSpPr/>
      </xdr:nvCxnSpPr>
      <xdr:spPr>
        <a:xfrm flipV="1">
          <a:off x="15481300" y="16799633"/>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169650</xdr:rowOff>
    </xdr:from>
    <xdr:to>
      <xdr:col>22</xdr:col>
      <xdr:colOff>365125</xdr:colOff>
      <xdr:row>98</xdr:row>
      <xdr:rowOff>1556</xdr:rowOff>
    </xdr:to>
    <xdr:cxnSp macro="">
      <xdr:nvCxnSpPr>
        <xdr:cNvPr id="692" name="直線コネクタ 691"/>
        <xdr:cNvCxnSpPr/>
      </xdr:nvCxnSpPr>
      <xdr:spPr>
        <a:xfrm flipV="1">
          <a:off x="14592300" y="16800300"/>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168024</xdr:rowOff>
    </xdr:from>
    <xdr:to>
      <xdr:col>21</xdr:col>
      <xdr:colOff>161925</xdr:colOff>
      <xdr:row>98</xdr:row>
      <xdr:rowOff>1556</xdr:rowOff>
    </xdr:to>
    <xdr:cxnSp macro="">
      <xdr:nvCxnSpPr>
        <xdr:cNvPr id="695" name="直線コネクタ 694"/>
        <xdr:cNvCxnSpPr/>
      </xdr:nvCxnSpPr>
      <xdr:spPr>
        <a:xfrm>
          <a:off x="13703300" y="16798674"/>
          <a:ext cx="889000" cy="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165058</xdr:rowOff>
    </xdr:from>
    <xdr:to>
      <xdr:col>21</xdr:col>
      <xdr:colOff>212725</xdr:colOff>
      <xdr:row>98</xdr:row>
      <xdr:rowOff>95208</xdr:rowOff>
    </xdr:to>
    <xdr:sp macro="" textlink="">
      <xdr:nvSpPr>
        <xdr:cNvPr id="696" name="フローチャート : 判断 695"/>
        <xdr:cNvSpPr/>
      </xdr:nvSpPr>
      <xdr:spPr>
        <a:xfrm>
          <a:off x="14541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86335</xdr:rowOff>
    </xdr:from>
    <xdr:ext cx="534377" cy="259045"/>
    <xdr:sp macro="" textlink="">
      <xdr:nvSpPr>
        <xdr:cNvPr id="697" name="テキスト ボックス 696"/>
        <xdr:cNvSpPr txBox="1"/>
      </xdr:nvSpPr>
      <xdr:spPr>
        <a:xfrm>
          <a:off x="14325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154032</xdr:rowOff>
    </xdr:from>
    <xdr:to>
      <xdr:col>19</xdr:col>
      <xdr:colOff>644525</xdr:colOff>
      <xdr:row>97</xdr:row>
      <xdr:rowOff>168024</xdr:rowOff>
    </xdr:to>
    <xdr:cxnSp macro="">
      <xdr:nvCxnSpPr>
        <xdr:cNvPr id="698" name="直線コネクタ 697"/>
        <xdr:cNvCxnSpPr/>
      </xdr:nvCxnSpPr>
      <xdr:spPr>
        <a:xfrm>
          <a:off x="12814300" y="16784682"/>
          <a:ext cx="889000" cy="1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165714</xdr:rowOff>
    </xdr:from>
    <xdr:to>
      <xdr:col>20</xdr:col>
      <xdr:colOff>9525</xdr:colOff>
      <xdr:row>98</xdr:row>
      <xdr:rowOff>95864</xdr:rowOff>
    </xdr:to>
    <xdr:sp macro="" textlink="">
      <xdr:nvSpPr>
        <xdr:cNvPr id="699" name="フローチャート : 判断 698"/>
        <xdr:cNvSpPr/>
      </xdr:nvSpPr>
      <xdr:spPr>
        <a:xfrm>
          <a:off x="13652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86991</xdr:rowOff>
    </xdr:from>
    <xdr:ext cx="534377" cy="259045"/>
    <xdr:sp macro="" textlink="">
      <xdr:nvSpPr>
        <xdr:cNvPr id="700" name="テキスト ボックス 699"/>
        <xdr:cNvSpPr txBox="1"/>
      </xdr:nvSpPr>
      <xdr:spPr>
        <a:xfrm>
          <a:off x="13436111" y="168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165202</xdr:rowOff>
    </xdr:from>
    <xdr:to>
      <xdr:col>18</xdr:col>
      <xdr:colOff>492125</xdr:colOff>
      <xdr:row>98</xdr:row>
      <xdr:rowOff>95352</xdr:rowOff>
    </xdr:to>
    <xdr:sp macro="" textlink="">
      <xdr:nvSpPr>
        <xdr:cNvPr id="701" name="フローチャート : 判断 700"/>
        <xdr:cNvSpPr/>
      </xdr:nvSpPr>
      <xdr:spPr>
        <a:xfrm>
          <a:off x="12763500" y="1679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86479</xdr:rowOff>
    </xdr:from>
    <xdr:ext cx="534377" cy="259045"/>
    <xdr:sp macro="" textlink="">
      <xdr:nvSpPr>
        <xdr:cNvPr id="702" name="テキスト ボックス 701"/>
        <xdr:cNvSpPr txBox="1"/>
      </xdr:nvSpPr>
      <xdr:spPr>
        <a:xfrm>
          <a:off x="12547111" y="168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118183</xdr:rowOff>
    </xdr:from>
    <xdr:to>
      <xdr:col>23</xdr:col>
      <xdr:colOff>568325</xdr:colOff>
      <xdr:row>98</xdr:row>
      <xdr:rowOff>48333</xdr:rowOff>
    </xdr:to>
    <xdr:sp macro="" textlink="">
      <xdr:nvSpPr>
        <xdr:cNvPr id="708" name="円/楕円 707"/>
        <xdr:cNvSpPr/>
      </xdr:nvSpPr>
      <xdr:spPr>
        <a:xfrm>
          <a:off x="16268700" y="167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96610</xdr:rowOff>
    </xdr:from>
    <xdr:ext cx="534377" cy="259045"/>
    <xdr:sp macro="" textlink="">
      <xdr:nvSpPr>
        <xdr:cNvPr id="709" name="公債費該当値テキスト"/>
        <xdr:cNvSpPr txBox="1"/>
      </xdr:nvSpPr>
      <xdr:spPr>
        <a:xfrm>
          <a:off x="16370300" y="167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57,314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118850</xdr:rowOff>
    </xdr:from>
    <xdr:to>
      <xdr:col>22</xdr:col>
      <xdr:colOff>415925</xdr:colOff>
      <xdr:row>98</xdr:row>
      <xdr:rowOff>49000</xdr:rowOff>
    </xdr:to>
    <xdr:sp macro="" textlink="">
      <xdr:nvSpPr>
        <xdr:cNvPr id="710" name="円/楕円 709"/>
        <xdr:cNvSpPr/>
      </xdr:nvSpPr>
      <xdr:spPr>
        <a:xfrm>
          <a:off x="15430500" y="167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40127</xdr:rowOff>
    </xdr:from>
    <xdr:ext cx="534377" cy="259045"/>
    <xdr:sp macro="" textlink="">
      <xdr:nvSpPr>
        <xdr:cNvPr id="711" name="テキスト ボックス 710"/>
        <xdr:cNvSpPr txBox="1"/>
      </xdr:nvSpPr>
      <xdr:spPr>
        <a:xfrm>
          <a:off x="15214111" y="1684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57,139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122206</xdr:rowOff>
    </xdr:from>
    <xdr:to>
      <xdr:col>21</xdr:col>
      <xdr:colOff>212725</xdr:colOff>
      <xdr:row>98</xdr:row>
      <xdr:rowOff>52356</xdr:rowOff>
    </xdr:to>
    <xdr:sp macro="" textlink="">
      <xdr:nvSpPr>
        <xdr:cNvPr id="712" name="円/楕円 711"/>
        <xdr:cNvSpPr/>
      </xdr:nvSpPr>
      <xdr:spPr>
        <a:xfrm>
          <a:off x="14541500" y="167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68883</xdr:rowOff>
    </xdr:from>
    <xdr:ext cx="534377" cy="259045"/>
    <xdr:sp macro="" textlink="">
      <xdr:nvSpPr>
        <xdr:cNvPr id="713" name="テキスト ボックス 712"/>
        <xdr:cNvSpPr txBox="1"/>
      </xdr:nvSpPr>
      <xdr:spPr>
        <a:xfrm>
          <a:off x="14325111" y="1652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117224</xdr:rowOff>
    </xdr:from>
    <xdr:to>
      <xdr:col>20</xdr:col>
      <xdr:colOff>9525</xdr:colOff>
      <xdr:row>98</xdr:row>
      <xdr:rowOff>47374</xdr:rowOff>
    </xdr:to>
    <xdr:sp macro="" textlink="">
      <xdr:nvSpPr>
        <xdr:cNvPr id="714" name="円/楕円 713"/>
        <xdr:cNvSpPr/>
      </xdr:nvSpPr>
      <xdr:spPr>
        <a:xfrm>
          <a:off x="13652500" y="167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63901</xdr:rowOff>
    </xdr:from>
    <xdr:ext cx="534377" cy="259045"/>
    <xdr:sp macro="" textlink="">
      <xdr:nvSpPr>
        <xdr:cNvPr id="715" name="テキスト ボックス 714"/>
        <xdr:cNvSpPr txBox="1"/>
      </xdr:nvSpPr>
      <xdr:spPr>
        <a:xfrm>
          <a:off x="13436111" y="1652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103232</xdr:rowOff>
    </xdr:from>
    <xdr:to>
      <xdr:col>18</xdr:col>
      <xdr:colOff>492125</xdr:colOff>
      <xdr:row>98</xdr:row>
      <xdr:rowOff>33382</xdr:rowOff>
    </xdr:to>
    <xdr:sp macro="" textlink="">
      <xdr:nvSpPr>
        <xdr:cNvPr id="716" name="円/楕円 715"/>
        <xdr:cNvSpPr/>
      </xdr:nvSpPr>
      <xdr:spPr>
        <a:xfrm>
          <a:off x="12763500" y="167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49909</xdr:rowOff>
    </xdr:from>
    <xdr:ext cx="534377" cy="259045"/>
    <xdr:sp macro="" textlink="">
      <xdr:nvSpPr>
        <xdr:cNvPr id="717" name="テキスト ボックス 716"/>
        <xdr:cNvSpPr txBox="1"/>
      </xdr:nvSpPr>
      <xdr:spPr>
        <a:xfrm>
          <a:off x="12547111" y="1650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55982</xdr:rowOff>
    </xdr:from>
    <xdr:to>
      <xdr:col>29</xdr:col>
      <xdr:colOff>568325</xdr:colOff>
      <xdr:row>38</xdr:row>
      <xdr:rowOff>157582</xdr:rowOff>
    </xdr:to>
    <xdr:sp macro="" textlink="">
      <xdr:nvSpPr>
        <xdr:cNvPr id="751" name="フローチャート : 判断 750"/>
        <xdr:cNvSpPr/>
      </xdr:nvSpPr>
      <xdr:spPr>
        <a:xfrm>
          <a:off x="20383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2658</xdr:rowOff>
    </xdr:from>
    <xdr:ext cx="378565" cy="259045"/>
    <xdr:sp macro="" textlink="">
      <xdr:nvSpPr>
        <xdr:cNvPr id="752" name="テキスト ボックス 751"/>
        <xdr:cNvSpPr txBox="1"/>
      </xdr:nvSpPr>
      <xdr:spPr>
        <a:xfrm>
          <a:off x="20245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58954</xdr:rowOff>
    </xdr:from>
    <xdr:to>
      <xdr:col>28</xdr:col>
      <xdr:colOff>365125</xdr:colOff>
      <xdr:row>38</xdr:row>
      <xdr:rowOff>160554</xdr:rowOff>
    </xdr:to>
    <xdr:sp macro="" textlink="">
      <xdr:nvSpPr>
        <xdr:cNvPr id="754" name="フローチャート : 判断 753"/>
        <xdr:cNvSpPr/>
      </xdr:nvSpPr>
      <xdr:spPr>
        <a:xfrm>
          <a:off x="19494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5630</xdr:rowOff>
    </xdr:from>
    <xdr:ext cx="378565" cy="259045"/>
    <xdr:sp macro="" textlink="">
      <xdr:nvSpPr>
        <xdr:cNvPr id="755" name="テキスト ボックス 754"/>
        <xdr:cNvSpPr txBox="1"/>
      </xdr:nvSpPr>
      <xdr:spPr>
        <a:xfrm>
          <a:off x="19356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34951</xdr:rowOff>
    </xdr:from>
    <xdr:to>
      <xdr:col>27</xdr:col>
      <xdr:colOff>161925</xdr:colOff>
      <xdr:row>38</xdr:row>
      <xdr:rowOff>136551</xdr:rowOff>
    </xdr:to>
    <xdr:sp macro="" textlink="">
      <xdr:nvSpPr>
        <xdr:cNvPr id="756" name="フローチャート : 判断 755"/>
        <xdr:cNvSpPr/>
      </xdr:nvSpPr>
      <xdr:spPr>
        <a:xfrm>
          <a:off x="18605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153078</xdr:rowOff>
    </xdr:from>
    <xdr:ext cx="378565" cy="259045"/>
    <xdr:sp macro="" textlink="">
      <xdr:nvSpPr>
        <xdr:cNvPr id="757" name="テキスト ボックス 756"/>
        <xdr:cNvSpPr txBox="1"/>
      </xdr:nvSpPr>
      <xdr:spPr>
        <a:xfrm>
          <a:off x="18467017" y="632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199,976</a:t>
          </a:r>
          <a:r>
            <a:rPr kumimoji="1" lang="ja-JP" altLang="ja-JP" sz="1100">
              <a:solidFill>
                <a:schemeClr val="dk1"/>
              </a:solidFill>
              <a:effectLst/>
              <a:latin typeface="+mn-lt"/>
              <a:ea typeface="+mn-ea"/>
              <a:cs typeface="+mn-cs"/>
            </a:rPr>
            <a:t>円となっており、類似団体平均と比べて高い水準にある。</a:t>
          </a:r>
          <a:r>
            <a:rPr kumimoji="1" lang="ja-JP" altLang="en-US" sz="1100">
              <a:solidFill>
                <a:schemeClr val="dk1"/>
              </a:solidFill>
              <a:effectLst/>
              <a:latin typeface="+mn-lt"/>
              <a:ea typeface="+mn-ea"/>
              <a:cs typeface="+mn-cs"/>
            </a:rPr>
            <a:t>臨時福祉給付金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年鳥取県中部地震に伴う災害救助費</a:t>
          </a:r>
          <a:r>
            <a:rPr kumimoji="1" lang="ja-JP" altLang="ja-JP" sz="1100">
              <a:solidFill>
                <a:schemeClr val="dk1"/>
              </a:solidFill>
              <a:effectLst/>
              <a:latin typeface="+mn-lt"/>
              <a:ea typeface="+mn-ea"/>
              <a:cs typeface="+mn-cs"/>
            </a:rPr>
            <a:t>等が民生費を押し上げる要因となっている。</a:t>
          </a:r>
          <a:endParaRPr lang="ja-JP" altLang="ja-JP" sz="1400">
            <a:effectLst/>
          </a:endParaRPr>
        </a:p>
        <a:p>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63,198</a:t>
          </a:r>
          <a:r>
            <a:rPr kumimoji="1" lang="ja-JP" altLang="ja-JP" sz="1100">
              <a:solidFill>
                <a:schemeClr val="dk1"/>
              </a:solidFill>
              <a:effectLst/>
              <a:latin typeface="+mn-lt"/>
              <a:ea typeface="+mn-ea"/>
              <a:cs typeface="+mn-cs"/>
            </a:rPr>
            <a:t>円となっており、類似団体内で高い</a:t>
          </a:r>
          <a:r>
            <a:rPr kumimoji="1" lang="ja-JP" altLang="en-US" sz="1100">
              <a:solidFill>
                <a:schemeClr val="dk1"/>
              </a:solidFill>
              <a:effectLst/>
              <a:latin typeface="+mn-lt"/>
              <a:ea typeface="+mn-ea"/>
              <a:cs typeface="+mn-cs"/>
            </a:rPr>
            <a:t>順位に位置している</a:t>
          </a:r>
          <a:r>
            <a:rPr kumimoji="1" lang="ja-JP" altLang="ja-JP" sz="1100">
              <a:solidFill>
                <a:schemeClr val="dk1"/>
              </a:solidFill>
              <a:effectLst/>
              <a:latin typeface="+mn-lt"/>
              <a:ea typeface="+mn-ea"/>
              <a:cs typeface="+mn-cs"/>
            </a:rPr>
            <a:t>。中小企業への貸付による金融支援が商工費を押し上げる要因となっている。</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63,838</a:t>
          </a:r>
          <a:r>
            <a:rPr kumimoji="1" lang="ja-JP" altLang="ja-JP" sz="1100">
              <a:solidFill>
                <a:schemeClr val="dk1"/>
              </a:solidFill>
              <a:effectLst/>
              <a:latin typeface="+mn-lt"/>
              <a:ea typeface="+mn-ea"/>
              <a:cs typeface="+mn-cs"/>
            </a:rPr>
            <a:t>円となっており、類似団体平均と比べて高い水準にある。小中学校の</a:t>
          </a:r>
          <a:r>
            <a:rPr kumimoji="1" lang="ja-JP" altLang="en-US" sz="1100">
              <a:solidFill>
                <a:schemeClr val="dk1"/>
              </a:solidFill>
              <a:effectLst/>
              <a:latin typeface="+mn-lt"/>
              <a:ea typeface="+mn-ea"/>
              <a:cs typeface="+mn-cs"/>
            </a:rPr>
            <a:t>施設整備</a:t>
          </a:r>
          <a:r>
            <a:rPr kumimoji="1" lang="ja-JP" altLang="ja-JP" sz="1100">
              <a:solidFill>
                <a:schemeClr val="dk1"/>
              </a:solidFill>
              <a:effectLst/>
              <a:latin typeface="+mn-lt"/>
              <a:ea typeface="+mn-ea"/>
              <a:cs typeface="+mn-cs"/>
            </a:rPr>
            <a:t>事業が教育費を押し上げる要因となっている。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災害復旧費は、平成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年鳥取県中部地震により、前年度に比べて大幅に事業費が増加し、住民一人当たり</a:t>
          </a:r>
          <a:r>
            <a:rPr kumimoji="1" lang="en-US" altLang="ja-JP" sz="1100">
              <a:solidFill>
                <a:schemeClr val="dk1"/>
              </a:solidFill>
              <a:effectLst/>
              <a:latin typeface="+mn-lt"/>
              <a:ea typeface="+mn-ea"/>
              <a:cs typeface="+mn-cs"/>
            </a:rPr>
            <a:t>8,771</a:t>
          </a:r>
          <a:r>
            <a:rPr kumimoji="1" lang="ja-JP" altLang="ja-JP" sz="1100">
              <a:solidFill>
                <a:schemeClr val="dk1"/>
              </a:solidFill>
              <a:effectLst/>
              <a:latin typeface="+mn-lt"/>
              <a:ea typeface="+mn-ea"/>
              <a:cs typeface="+mn-cs"/>
            </a:rPr>
            <a:t>円となった。また、類似団体平均と比べて高い水準となった。</a:t>
          </a:r>
          <a:endParaRPr lang="ja-JP" altLang="ja-JP">
            <a:effectLst/>
          </a:endParaRPr>
        </a:p>
        <a:p>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程度で推移しており、適正な水準と考えている。</a:t>
          </a:r>
          <a:endParaRPr lang="ja-JP" altLang="ja-JP" sz="1400">
            <a:effectLst/>
          </a:endParaRPr>
        </a:p>
        <a:p>
          <a:r>
            <a:rPr kumimoji="1" lang="ja-JP" altLang="ja-JP" sz="1100">
              <a:solidFill>
                <a:schemeClr val="dk1"/>
              </a:solidFill>
              <a:effectLst/>
              <a:latin typeface="+mn-lt"/>
              <a:ea typeface="+mn-ea"/>
              <a:cs typeface="+mn-cs"/>
            </a:rPr>
            <a:t>　財政調整基金残高の標準財政規模比は、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で推移していたが、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年鳥取県中部地震関連経費等</a:t>
          </a:r>
          <a:r>
            <a:rPr kumimoji="1" lang="ja-JP" altLang="ja-JP" sz="1100">
              <a:solidFill>
                <a:schemeClr val="dk1"/>
              </a:solidFill>
              <a:effectLst/>
              <a:latin typeface="+mn-lt"/>
              <a:ea typeface="+mn-ea"/>
              <a:cs typeface="+mn-cs"/>
            </a:rPr>
            <a:t>の財源として</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百万円取崩したため、</a:t>
          </a:r>
          <a:r>
            <a:rPr kumimoji="1" lang="en-US" altLang="ja-JP" sz="1100">
              <a:solidFill>
                <a:schemeClr val="dk1"/>
              </a:solidFill>
              <a:effectLst/>
              <a:latin typeface="+mn-lt"/>
              <a:ea typeface="+mn-ea"/>
              <a:cs typeface="+mn-cs"/>
            </a:rPr>
            <a:t>2.55</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8.36%</a:t>
          </a:r>
          <a:r>
            <a:rPr kumimoji="1" lang="ja-JP" altLang="ja-JP" sz="1100">
              <a:solidFill>
                <a:schemeClr val="dk1"/>
              </a:solidFill>
              <a:effectLst/>
              <a:latin typeface="+mn-lt"/>
              <a:ea typeface="+mn-ea"/>
              <a:cs typeface="+mn-cs"/>
            </a:rPr>
            <a:t>となった。これに</a:t>
          </a:r>
          <a:r>
            <a:rPr kumimoji="1" lang="ja-JP" altLang="en-US" sz="1100">
              <a:solidFill>
                <a:schemeClr val="dk1"/>
              </a:solidFill>
              <a:effectLst/>
              <a:latin typeface="+mn-lt"/>
              <a:ea typeface="+mn-ea"/>
              <a:cs typeface="+mn-cs"/>
            </a:rPr>
            <a:t>伴い</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の標準財政規模比</a:t>
          </a:r>
          <a:r>
            <a:rPr kumimoji="1" lang="ja-JP" altLang="ja-JP" sz="1100">
              <a:solidFill>
                <a:schemeClr val="dk1"/>
              </a:solidFill>
              <a:effectLst/>
              <a:latin typeface="+mn-lt"/>
              <a:ea typeface="+mn-ea"/>
              <a:cs typeface="+mn-cs"/>
            </a:rPr>
            <a:t>もマイナス</a:t>
          </a:r>
          <a:r>
            <a:rPr kumimoji="1" lang="en-US" altLang="ja-JP" sz="1100">
              <a:solidFill>
                <a:schemeClr val="dk1"/>
              </a:solidFill>
              <a:effectLst/>
              <a:latin typeface="+mn-lt"/>
              <a:ea typeface="+mn-ea"/>
              <a:cs typeface="+mn-cs"/>
            </a:rPr>
            <a:t>2.96%</a:t>
          </a:r>
          <a:r>
            <a:rPr kumimoji="1" lang="ja-JP" altLang="ja-JP" sz="1100">
              <a:solidFill>
                <a:schemeClr val="dk1"/>
              </a:solidFill>
              <a:effectLst/>
              <a:latin typeface="+mn-lt"/>
              <a:ea typeface="+mn-ea"/>
              <a:cs typeface="+mn-cs"/>
            </a:rPr>
            <a:t>となった。</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年度以降、赤字を計上した会計はないが、下水道事業等、一般会計からの繰入により赤字を補てんしている会計がある。</a:t>
          </a:r>
          <a:endParaRPr lang="ja-JP" altLang="ja-JP" sz="1400">
            <a:effectLst/>
          </a:endParaRPr>
        </a:p>
        <a:p>
          <a:r>
            <a:rPr kumimoji="1" lang="ja-JP" altLang="ja-JP" sz="1100">
              <a:solidFill>
                <a:schemeClr val="dk1"/>
              </a:solidFill>
              <a:effectLst/>
              <a:latin typeface="+mn-lt"/>
              <a:ea typeface="+mn-ea"/>
              <a:cs typeface="+mn-cs"/>
            </a:rPr>
            <a:t>　主な黒字要素は、水道事業と一般会計で、水道事業は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の範囲内で推移している。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29617586</v>
      </c>
      <c r="BO4" s="411"/>
      <c r="BP4" s="411"/>
      <c r="BQ4" s="411"/>
      <c r="BR4" s="411"/>
      <c r="BS4" s="411"/>
      <c r="BT4" s="411"/>
      <c r="BU4" s="412"/>
      <c r="BV4" s="410">
        <v>30716306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5.3</v>
      </c>
      <c r="CU4" s="588"/>
      <c r="CV4" s="588"/>
      <c r="CW4" s="588"/>
      <c r="CX4" s="588"/>
      <c r="CY4" s="588"/>
      <c r="CZ4" s="588"/>
      <c r="DA4" s="589"/>
      <c r="DB4" s="587">
        <v>5.2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28491658</v>
      </c>
      <c r="BO5" s="416"/>
      <c r="BP5" s="416"/>
      <c r="BQ5" s="416"/>
      <c r="BR5" s="416"/>
      <c r="BS5" s="416"/>
      <c r="BT5" s="416"/>
      <c r="BU5" s="417"/>
      <c r="BV5" s="415">
        <v>29872345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95.4</v>
      </c>
      <c r="CU5" s="386"/>
      <c r="CV5" s="386"/>
      <c r="CW5" s="386"/>
      <c r="CX5" s="386"/>
      <c r="CY5" s="386"/>
      <c r="CZ5" s="386"/>
      <c r="DA5" s="387"/>
      <c r="DB5" s="385">
        <v>90.9</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1125928</v>
      </c>
      <c r="BO6" s="416"/>
      <c r="BP6" s="416"/>
      <c r="BQ6" s="416"/>
      <c r="BR6" s="416"/>
      <c r="BS6" s="416"/>
      <c r="BT6" s="416"/>
      <c r="BU6" s="417"/>
      <c r="BV6" s="415">
        <v>843961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100.5</v>
      </c>
      <c r="CU6" s="562"/>
      <c r="CV6" s="562"/>
      <c r="CW6" s="562"/>
      <c r="CX6" s="562"/>
      <c r="CY6" s="562"/>
      <c r="CZ6" s="562"/>
      <c r="DA6" s="563"/>
      <c r="DB6" s="561">
        <v>96.8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393518</v>
      </c>
      <c r="BO7" s="416"/>
      <c r="BP7" s="416"/>
      <c r="BQ7" s="416"/>
      <c r="BR7" s="416"/>
      <c r="BS7" s="416"/>
      <c r="BT7" s="416"/>
      <c r="BU7" s="417"/>
      <c r="BV7" s="415">
        <v>99892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13911940</v>
      </c>
      <c r="CU7" s="416"/>
      <c r="CV7" s="416"/>
      <c r="CW7" s="416"/>
      <c r="CX7" s="416"/>
      <c r="CY7" s="416"/>
      <c r="CZ7" s="416"/>
      <c r="DA7" s="417"/>
      <c r="DB7" s="415">
        <v>14328777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732410</v>
      </c>
      <c r="BO8" s="416"/>
      <c r="BP8" s="416"/>
      <c r="BQ8" s="416"/>
      <c r="BR8" s="416"/>
      <c r="BS8" s="416"/>
      <c r="BT8" s="416"/>
      <c r="BU8" s="417"/>
      <c r="BV8" s="415">
        <v>744069</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0.44</v>
      </c>
      <c r="CU8" s="525"/>
      <c r="CV8" s="525"/>
      <c r="CW8" s="525"/>
      <c r="CX8" s="525"/>
      <c r="CY8" s="525"/>
      <c r="CZ8" s="525"/>
      <c r="DA8" s="526"/>
      <c r="DB8" s="524">
        <v>0.43</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49044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-11659</v>
      </c>
      <c r="BO9" s="416"/>
      <c r="BP9" s="416"/>
      <c r="BQ9" s="416"/>
      <c r="BR9" s="416"/>
      <c r="BS9" s="416"/>
      <c r="BT9" s="416"/>
      <c r="BU9" s="417"/>
      <c r="BV9" s="415">
        <v>422845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15.5</v>
      </c>
      <c r="CU9" s="386"/>
      <c r="CV9" s="386"/>
      <c r="CW9" s="386"/>
      <c r="CX9" s="386"/>
      <c r="CY9" s="386"/>
      <c r="CZ9" s="386"/>
      <c r="DA9" s="387"/>
      <c r="DB9" s="385">
        <v>15.7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50720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469</v>
      </c>
      <c r="BO10" s="416"/>
      <c r="BP10" s="416"/>
      <c r="BQ10" s="416"/>
      <c r="BR10" s="416"/>
      <c r="BS10" s="416"/>
      <c r="BT10" s="416"/>
      <c r="BU10" s="417"/>
      <c r="BV10" s="415">
        <v>1322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48340</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400000</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48078</v>
      </c>
      <c r="S13" s="517"/>
      <c r="T13" s="517"/>
      <c r="U13" s="517"/>
      <c r="V13" s="518"/>
      <c r="W13" s="504" t="s">
        <v>125</v>
      </c>
      <c r="X13" s="428"/>
      <c r="Y13" s="428"/>
      <c r="Z13" s="428"/>
      <c r="AA13" s="428"/>
      <c r="AB13" s="429"/>
      <c r="AC13" s="391">
        <v>2393</v>
      </c>
      <c r="AD13" s="392"/>
      <c r="AE13" s="392"/>
      <c r="AF13" s="392"/>
      <c r="AG13" s="393"/>
      <c r="AH13" s="391">
        <v>2678</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-411190</v>
      </c>
      <c r="BO13" s="416"/>
      <c r="BP13" s="416"/>
      <c r="BQ13" s="416"/>
      <c r="BR13" s="416"/>
      <c r="BS13" s="416"/>
      <c r="BT13" s="416"/>
      <c r="BU13" s="417"/>
      <c r="BV13" s="415">
        <v>424167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13</v>
      </c>
      <c r="CU13" s="386"/>
      <c r="CV13" s="386"/>
      <c r="CW13" s="386"/>
      <c r="CX13" s="386"/>
      <c r="CY13" s="386"/>
      <c r="CZ13" s="386"/>
      <c r="DA13" s="387"/>
      <c r="DB13" s="385">
        <v>13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48889</v>
      </c>
      <c r="S14" s="517"/>
      <c r="T14" s="517"/>
      <c r="U14" s="517"/>
      <c r="V14" s="518"/>
      <c r="W14" s="519"/>
      <c r="X14" s="431"/>
      <c r="Y14" s="431"/>
      <c r="Z14" s="431"/>
      <c r="AA14" s="431"/>
      <c r="AB14" s="432"/>
      <c r="AC14" s="509">
        <v>10.1</v>
      </c>
      <c r="AD14" s="510"/>
      <c r="AE14" s="510"/>
      <c r="AF14" s="510"/>
      <c r="AG14" s="511"/>
      <c r="AH14" s="509">
        <v>11.3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121.6</v>
      </c>
      <c r="CU14" s="488"/>
      <c r="CV14" s="488"/>
      <c r="CW14" s="488"/>
      <c r="CX14" s="488"/>
      <c r="CY14" s="488"/>
      <c r="CZ14" s="488"/>
      <c r="DA14" s="489"/>
      <c r="DB14" s="520">
        <v>117.8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48655</v>
      </c>
      <c r="S15" s="517"/>
      <c r="T15" s="517"/>
      <c r="U15" s="517"/>
      <c r="V15" s="518"/>
      <c r="W15" s="504" t="s">
        <v>131</v>
      </c>
      <c r="X15" s="428"/>
      <c r="Y15" s="428"/>
      <c r="Z15" s="428"/>
      <c r="AA15" s="428"/>
      <c r="AB15" s="429"/>
      <c r="AC15" s="391">
        <v>5310</v>
      </c>
      <c r="AD15" s="392"/>
      <c r="AE15" s="392"/>
      <c r="AF15" s="392"/>
      <c r="AG15" s="393"/>
      <c r="AH15" s="391">
        <v>5383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5183069</v>
      </c>
      <c r="BO15" s="411"/>
      <c r="BP15" s="411"/>
      <c r="BQ15" s="411"/>
      <c r="BR15" s="411"/>
      <c r="BS15" s="411"/>
      <c r="BT15" s="411"/>
      <c r="BU15" s="412"/>
      <c r="BV15" s="410">
        <v>5044490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22.5</v>
      </c>
      <c r="AD16" s="510"/>
      <c r="AE16" s="510"/>
      <c r="AF16" s="510"/>
      <c r="AG16" s="511"/>
      <c r="AH16" s="509">
        <v>22.8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11551064</v>
      </c>
      <c r="BO16" s="416"/>
      <c r="BP16" s="416"/>
      <c r="BQ16" s="416"/>
      <c r="BR16" s="416"/>
      <c r="BS16" s="416"/>
      <c r="BT16" s="416"/>
      <c r="BU16" s="417"/>
      <c r="BV16" s="415">
        <v>11634626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15876</v>
      </c>
      <c r="AD17" s="392"/>
      <c r="AE17" s="392"/>
      <c r="AF17" s="392"/>
      <c r="AG17" s="393"/>
      <c r="AH17" s="391">
        <v>15578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6573611</v>
      </c>
      <c r="BO17" s="416"/>
      <c r="BP17" s="416"/>
      <c r="BQ17" s="416"/>
      <c r="BR17" s="416"/>
      <c r="BS17" s="416"/>
      <c r="BT17" s="416"/>
      <c r="BU17" s="417"/>
      <c r="BV17" s="415">
        <v>6390658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272.06</v>
      </c>
      <c r="M18" s="480"/>
      <c r="N18" s="480"/>
      <c r="O18" s="480"/>
      <c r="P18" s="480"/>
      <c r="Q18" s="480"/>
      <c r="R18" s="481"/>
      <c r="S18" s="481"/>
      <c r="T18" s="481"/>
      <c r="U18" s="481"/>
      <c r="V18" s="482"/>
      <c r="W18" s="496"/>
      <c r="X18" s="497"/>
      <c r="Y18" s="497"/>
      <c r="Z18" s="497"/>
      <c r="AA18" s="497"/>
      <c r="AB18" s="505"/>
      <c r="AC18" s="379">
        <v>67.3</v>
      </c>
      <c r="AD18" s="380"/>
      <c r="AE18" s="380"/>
      <c r="AF18" s="380"/>
      <c r="AG18" s="483"/>
      <c r="AH18" s="379">
        <v>65.900000000000006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13501674</v>
      </c>
      <c r="BO18" s="416"/>
      <c r="BP18" s="416"/>
      <c r="BQ18" s="416"/>
      <c r="BR18" s="416"/>
      <c r="BS18" s="416"/>
      <c r="BT18" s="416"/>
      <c r="BU18" s="417"/>
      <c r="BV18" s="415">
        <v>13523925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180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16775213</v>
      </c>
      <c r="BO19" s="416"/>
      <c r="BP19" s="416"/>
      <c r="BQ19" s="416"/>
      <c r="BR19" s="416"/>
      <c r="BS19" s="416"/>
      <c r="BT19" s="416"/>
      <c r="BU19" s="417"/>
      <c r="BV19" s="415">
        <v>16634324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18548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31286373</v>
      </c>
      <c r="BO23" s="416"/>
      <c r="BP23" s="416"/>
      <c r="BQ23" s="416"/>
      <c r="BR23" s="416"/>
      <c r="BS23" s="416"/>
      <c r="BT23" s="416"/>
      <c r="BU23" s="417"/>
      <c r="BV23" s="415">
        <v>31615539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8660</v>
      </c>
      <c r="R24" s="392"/>
      <c r="S24" s="392"/>
      <c r="T24" s="392"/>
      <c r="U24" s="392"/>
      <c r="V24" s="393"/>
      <c r="W24" s="457"/>
      <c r="X24" s="448"/>
      <c r="Y24" s="449"/>
      <c r="Z24" s="388" t="s">
        <v>155</v>
      </c>
      <c r="AA24" s="389"/>
      <c r="AB24" s="389"/>
      <c r="AC24" s="389"/>
      <c r="AD24" s="389"/>
      <c r="AE24" s="389"/>
      <c r="AF24" s="389"/>
      <c r="AG24" s="390"/>
      <c r="AH24" s="391">
        <v>359</v>
      </c>
      <c r="AI24" s="392"/>
      <c r="AJ24" s="392"/>
      <c r="AK24" s="392"/>
      <c r="AL24" s="393"/>
      <c r="AM24" s="391">
        <v>1135158</v>
      </c>
      <c r="AN24" s="392"/>
      <c r="AO24" s="392"/>
      <c r="AP24" s="392"/>
      <c r="AQ24" s="392"/>
      <c r="AR24" s="393"/>
      <c r="AS24" s="391">
        <v>3162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14790946</v>
      </c>
      <c r="BO24" s="416"/>
      <c r="BP24" s="416"/>
      <c r="BQ24" s="416"/>
      <c r="BR24" s="416"/>
      <c r="BS24" s="416"/>
      <c r="BT24" s="416"/>
      <c r="BU24" s="417"/>
      <c r="BV24" s="415">
        <v>14923740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7080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1817283</v>
      </c>
      <c r="BO25" s="411"/>
      <c r="BP25" s="411"/>
      <c r="BQ25" s="411"/>
      <c r="BR25" s="411"/>
      <c r="BS25" s="411"/>
      <c r="BT25" s="411"/>
      <c r="BU25" s="412"/>
      <c r="BV25" s="410">
        <v>2137188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6250</v>
      </c>
      <c r="R26" s="392"/>
      <c r="S26" s="392"/>
      <c r="T26" s="392"/>
      <c r="U26" s="392"/>
      <c r="V26" s="393"/>
      <c r="W26" s="457"/>
      <c r="X26" s="448"/>
      <c r="Y26" s="449"/>
      <c r="Z26" s="388" t="s">
        <v>161</v>
      </c>
      <c r="AA26" s="470"/>
      <c r="AB26" s="470"/>
      <c r="AC26" s="470"/>
      <c r="AD26" s="470"/>
      <c r="AE26" s="470"/>
      <c r="AF26" s="470"/>
      <c r="AG26" s="471"/>
      <c r="AH26" s="391">
        <v>12</v>
      </c>
      <c r="AI26" s="392"/>
      <c r="AJ26" s="392"/>
      <c r="AK26" s="392"/>
      <c r="AL26" s="393"/>
      <c r="AM26" s="391">
        <v>40944</v>
      </c>
      <c r="AN26" s="392"/>
      <c r="AO26" s="392"/>
      <c r="AP26" s="392"/>
      <c r="AQ26" s="392"/>
      <c r="AR26" s="393"/>
      <c r="AS26" s="391">
        <v>3412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5000</v>
      </c>
      <c r="R27" s="392"/>
      <c r="S27" s="392"/>
      <c r="T27" s="392"/>
      <c r="U27" s="392"/>
      <c r="V27" s="393"/>
      <c r="W27" s="457"/>
      <c r="X27" s="448"/>
      <c r="Y27" s="449"/>
      <c r="Z27" s="388" t="s">
        <v>164</v>
      </c>
      <c r="AA27" s="389"/>
      <c r="AB27" s="389"/>
      <c r="AC27" s="389"/>
      <c r="AD27" s="389"/>
      <c r="AE27" s="389"/>
      <c r="AF27" s="389"/>
      <c r="AG27" s="390"/>
      <c r="AH27" s="391">
        <v>5</v>
      </c>
      <c r="AI27" s="392"/>
      <c r="AJ27" s="392"/>
      <c r="AK27" s="392"/>
      <c r="AL27" s="393"/>
      <c r="AM27" s="391">
        <v>18525</v>
      </c>
      <c r="AN27" s="392"/>
      <c r="AO27" s="392"/>
      <c r="AP27" s="392"/>
      <c r="AQ27" s="392"/>
      <c r="AR27" s="393"/>
      <c r="AS27" s="391">
        <v>3705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395842</v>
      </c>
      <c r="BO27" s="419"/>
      <c r="BP27" s="419"/>
      <c r="BQ27" s="419"/>
      <c r="BR27" s="419"/>
      <c r="BS27" s="419"/>
      <c r="BT27" s="419"/>
      <c r="BU27" s="420"/>
      <c r="BV27" s="418">
        <v>395842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4200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1163514</v>
      </c>
      <c r="BO28" s="411"/>
      <c r="BP28" s="411"/>
      <c r="BQ28" s="411"/>
      <c r="BR28" s="411"/>
      <c r="BS28" s="411"/>
      <c r="BT28" s="411"/>
      <c r="BU28" s="412"/>
      <c r="BV28" s="410">
        <v>1563045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15</v>
      </c>
      <c r="M29" s="392"/>
      <c r="N29" s="392"/>
      <c r="O29" s="392"/>
      <c r="P29" s="393"/>
      <c r="Q29" s="391">
        <v>3900</v>
      </c>
      <c r="R29" s="392"/>
      <c r="S29" s="392"/>
      <c r="T29" s="392"/>
      <c r="U29" s="392"/>
      <c r="V29" s="393"/>
      <c r="W29" s="458"/>
      <c r="X29" s="459"/>
      <c r="Y29" s="460"/>
      <c r="Z29" s="388" t="s">
        <v>171</v>
      </c>
      <c r="AA29" s="389"/>
      <c r="AB29" s="389"/>
      <c r="AC29" s="389"/>
      <c r="AD29" s="389"/>
      <c r="AE29" s="389"/>
      <c r="AF29" s="389"/>
      <c r="AG29" s="390"/>
      <c r="AH29" s="391">
        <v>364</v>
      </c>
      <c r="AI29" s="392"/>
      <c r="AJ29" s="392"/>
      <c r="AK29" s="392"/>
      <c r="AL29" s="393"/>
      <c r="AM29" s="391">
        <v>1153683</v>
      </c>
      <c r="AN29" s="392"/>
      <c r="AO29" s="392"/>
      <c r="AP29" s="392"/>
      <c r="AQ29" s="392"/>
      <c r="AR29" s="393"/>
      <c r="AS29" s="391">
        <v>3169</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1476048</v>
      </c>
      <c r="BO29" s="416"/>
      <c r="BP29" s="416"/>
      <c r="BQ29" s="416"/>
      <c r="BR29" s="416"/>
      <c r="BS29" s="416"/>
      <c r="BT29" s="416"/>
      <c r="BU29" s="417"/>
      <c r="BV29" s="415">
        <v>1243768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2483446</v>
      </c>
      <c r="BO30" s="419"/>
      <c r="BP30" s="419"/>
      <c r="BQ30" s="419"/>
      <c r="BR30" s="419"/>
      <c r="BS30" s="419"/>
      <c r="BT30" s="419"/>
      <c r="BU30" s="420"/>
      <c r="BV30" s="418">
        <v>2674726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簡易水道事業</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鳥取中部ふるさと広域連合　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せきがね犬挟観光</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住宅資金貸付事業</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IF('各会計、関係団体の財政状況及び健全化判断比率'!B34="","",'各会計、関係団体の財政状況及び健全化判断比率'!B34)</f>
        <v>温泉配湯事業</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鳥取中部ふるさと広域連合　中部ふるさと市町村圏振興事業特別会計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赤瓦</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土地取得事業</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後期高齢者医療事業</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IF('各会計、関係団体の財政状況及び健全化判断比率'!B35="","",'各会計、関係団体の財政状況及び健全化判断比率'!B35)</f>
        <v>下水道事業</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鳥取中部ふるさと広域連合　交通災害共済事業特別会計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駐車場事業</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IF('各会計、関係団体の財政状況及び健全化判断比率'!B36="","",'各会計、関係団体の財政状況及び健全化判断比率'!B36)</f>
        <v>集落排水事業</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鳥取県後期高齢者医療広域連合　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13</v>
      </c>
      <c r="BF38" s="375"/>
      <c r="BG38" s="374" t="str">
        <f>IF('各会計、関係団体の財政状況及び健全化判断比率'!B37="","",'各会計、関係団体の財政状況及び健全化判断比率'!B37)</f>
        <v>国民宿舎事業</v>
      </c>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鳥取県後期高齢者医療広域連合　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5" t="s">
        <v>531</v>
      </c>
      <c r="D34" s="1185"/>
      <c r="E34" s="1186"/>
      <c r="F34" s="32">
        <v>5.51</v>
      </c>
      <c r="G34" s="33">
        <v>5.49</v>
      </c>
      <c r="H34" s="33">
        <v>6.01</v>
      </c>
      <c r="I34" s="33">
        <v>6.24</v>
      </c>
      <c r="J34" s="34">
        <v>6.96</v>
      </c>
      <c r="K34" s="22"/>
      <c r="L34" s="22"/>
      <c r="M34" s="22"/>
      <c r="N34" s="22"/>
      <c r="O34" s="22"/>
      <c r="P34" s="22"/>
    </row>
    <row r="35" spans="1:16" ht="39" customHeight="1" x14ac:dyDescent="0.15">
      <c r="A35" s="22"/>
      <c r="B35" s="35"/>
      <c r="C35" s="1179" t="s">
        <v>532</v>
      </c>
      <c r="D35" s="1180"/>
      <c r="E35" s="1181"/>
      <c r="F35" s="36">
        <v>4.1900000000000004</v>
      </c>
      <c r="G35" s="37">
        <v>4.83</v>
      </c>
      <c r="H35" s="37">
        <v>2.0299999999999998</v>
      </c>
      <c r="I35" s="37">
        <v>4.96</v>
      </c>
      <c r="J35" s="38">
        <v>5.03</v>
      </c>
      <c r="K35" s="22"/>
      <c r="L35" s="22"/>
      <c r="M35" s="22"/>
      <c r="N35" s="22"/>
      <c r="O35" s="22"/>
      <c r="P35" s="22"/>
    </row>
    <row r="36" spans="1:16" ht="39" customHeight="1" x14ac:dyDescent="0.15">
      <c r="A36" s="22"/>
      <c r="B36" s="35"/>
      <c r="C36" s="1179" t="s">
        <v>533</v>
      </c>
      <c r="D36" s="1180"/>
      <c r="E36" s="1181"/>
      <c r="F36" s="36">
        <v>0.42</v>
      </c>
      <c r="G36" s="37">
        <v>0.34</v>
      </c>
      <c r="H36" s="37">
        <v>0.21</v>
      </c>
      <c r="I36" s="37">
        <v>0.08</v>
      </c>
      <c r="J36" s="38">
        <v>1.58</v>
      </c>
      <c r="K36" s="22"/>
      <c r="L36" s="22"/>
      <c r="M36" s="22"/>
      <c r="N36" s="22"/>
      <c r="O36" s="22"/>
      <c r="P36" s="22"/>
    </row>
    <row r="37" spans="1:16" ht="39" customHeight="1" x14ac:dyDescent="0.15">
      <c r="A37" s="22"/>
      <c r="B37" s="35"/>
      <c r="C37" s="1179" t="s">
        <v>534</v>
      </c>
      <c r="D37" s="1180"/>
      <c r="E37" s="1181"/>
      <c r="F37" s="36">
        <v>0.24</v>
      </c>
      <c r="G37" s="37">
        <v>0.24</v>
      </c>
      <c r="H37" s="37">
        <v>0.24</v>
      </c>
      <c r="I37" s="37">
        <v>0.23</v>
      </c>
      <c r="J37" s="38">
        <v>0.22</v>
      </c>
      <c r="K37" s="22"/>
      <c r="L37" s="22"/>
      <c r="M37" s="22"/>
      <c r="N37" s="22"/>
      <c r="O37" s="22"/>
      <c r="P37" s="22"/>
    </row>
    <row r="38" spans="1:16" ht="39" customHeight="1" x14ac:dyDescent="0.15">
      <c r="A38" s="22"/>
      <c r="B38" s="35"/>
      <c r="C38" s="1179" t="s">
        <v>535</v>
      </c>
      <c r="D38" s="1180"/>
      <c r="E38" s="1181"/>
      <c r="F38" s="36">
        <v>0.18</v>
      </c>
      <c r="G38" s="37">
        <v>1.07</v>
      </c>
      <c r="H38" s="37">
        <v>0.34</v>
      </c>
      <c r="I38" s="37">
        <v>0.21</v>
      </c>
      <c r="J38" s="38">
        <v>0.21</v>
      </c>
      <c r="K38" s="22"/>
      <c r="L38" s="22"/>
      <c r="M38" s="22"/>
      <c r="N38" s="22"/>
      <c r="O38" s="22"/>
      <c r="P38" s="22"/>
    </row>
    <row r="39" spans="1:16" ht="39" customHeight="1" x14ac:dyDescent="0.15">
      <c r="A39" s="22"/>
      <c r="B39" s="35"/>
      <c r="C39" s="1179" t="s">
        <v>536</v>
      </c>
      <c r="D39" s="1180"/>
      <c r="E39" s="1181"/>
      <c r="F39" s="36">
        <v>0.01</v>
      </c>
      <c r="G39" s="37">
        <v>0.01</v>
      </c>
      <c r="H39" s="37">
        <v>0.01</v>
      </c>
      <c r="I39" s="37">
        <v>0.02</v>
      </c>
      <c r="J39" s="38">
        <v>0.03</v>
      </c>
      <c r="K39" s="22"/>
      <c r="L39" s="22"/>
      <c r="M39" s="22"/>
      <c r="N39" s="22"/>
      <c r="O39" s="22"/>
      <c r="P39" s="22"/>
    </row>
    <row r="40" spans="1:16" ht="39" customHeight="1" x14ac:dyDescent="0.15">
      <c r="A40" s="22"/>
      <c r="B40" s="35"/>
      <c r="C40" s="1179" t="s">
        <v>537</v>
      </c>
      <c r="D40" s="1180"/>
      <c r="E40" s="1181"/>
      <c r="F40" s="36">
        <v>0</v>
      </c>
      <c r="G40" s="37">
        <v>0.02</v>
      </c>
      <c r="H40" s="37">
        <v>0</v>
      </c>
      <c r="I40" s="37">
        <v>0</v>
      </c>
      <c r="J40" s="38">
        <v>0</v>
      </c>
      <c r="K40" s="22"/>
      <c r="L40" s="22"/>
      <c r="M40" s="22"/>
      <c r="N40" s="22"/>
      <c r="O40" s="22"/>
      <c r="P40" s="22"/>
    </row>
    <row r="41" spans="1:16" ht="39" customHeight="1" x14ac:dyDescent="0.15">
      <c r="A41" s="22"/>
      <c r="B41" s="35"/>
      <c r="C41" s="1179" t="s">
        <v>538</v>
      </c>
      <c r="D41" s="1180"/>
      <c r="E41" s="1181"/>
      <c r="F41" s="36">
        <v>0</v>
      </c>
      <c r="G41" s="37">
        <v>0</v>
      </c>
      <c r="H41" s="37">
        <v>0</v>
      </c>
      <c r="I41" s="37">
        <v>0</v>
      </c>
      <c r="J41" s="38">
        <v>0</v>
      </c>
      <c r="K41" s="22"/>
      <c r="L41" s="22"/>
      <c r="M41" s="22"/>
      <c r="N41" s="22"/>
      <c r="O41" s="22"/>
      <c r="P41" s="22"/>
    </row>
    <row r="42" spans="1:16" ht="39" customHeight="1" x14ac:dyDescent="0.15">
      <c r="A42" s="22"/>
      <c r="B42" s="39"/>
      <c r="C42" s="1179" t="s">
        <v>539</v>
      </c>
      <c r="D42" s="1180"/>
      <c r="E42" s="1181"/>
      <c r="F42" s="36" t="s">
        <v>484</v>
      </c>
      <c r="G42" s="37" t="s">
        <v>484</v>
      </c>
      <c r="H42" s="37" t="s">
        <v>484</v>
      </c>
      <c r="I42" s="37" t="s">
        <v>484</v>
      </c>
      <c r="J42" s="38" t="s">
        <v>484</v>
      </c>
      <c r="K42" s="22"/>
      <c r="L42" s="22"/>
      <c r="M42" s="22"/>
      <c r="N42" s="22"/>
      <c r="O42" s="22"/>
      <c r="P42" s="22"/>
    </row>
    <row r="43" spans="1:16" ht="39" customHeight="1" thickBot="1" x14ac:dyDescent="0.2">
      <c r="A43" s="22"/>
      <c r="B43" s="40"/>
      <c r="C43" s="1182" t="s">
        <v>540</v>
      </c>
      <c r="D43" s="1183"/>
      <c r="E43" s="118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8" zoomScaleSheetLayoutView="55" workbookViewId="0">
      <selection activeCell="U46" sqref="U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3051</v>
      </c>
      <c r="L45" s="60">
        <v>2852</v>
      </c>
      <c r="M45" s="60">
        <v>2764</v>
      </c>
      <c r="N45" s="60">
        <v>2788</v>
      </c>
      <c r="O45" s="61">
        <v>2768</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484</v>
      </c>
      <c r="L46" s="64" t="s">
        <v>484</v>
      </c>
      <c r="M46" s="64" t="s">
        <v>484</v>
      </c>
      <c r="N46" s="64" t="s">
        <v>484</v>
      </c>
      <c r="O46" s="65" t="s">
        <v>484</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484</v>
      </c>
      <c r="L47" s="64" t="s">
        <v>484</v>
      </c>
      <c r="M47" s="64" t="s">
        <v>484</v>
      </c>
      <c r="N47" s="64" t="s">
        <v>484</v>
      </c>
      <c r="O47" s="65" t="s">
        <v>484</v>
      </c>
      <c r="P47" s="48"/>
      <c r="Q47" s="48"/>
      <c r="R47" s="48"/>
      <c r="S47" s="48"/>
      <c r="T47" s="48"/>
      <c r="U47" s="48"/>
    </row>
    <row r="48" spans="1:21" ht="30.75" customHeight="1" x14ac:dyDescent="0.15">
      <c r="A48" s="48"/>
      <c r="B48" s="1197"/>
      <c r="C48" s="1198"/>
      <c r="D48" s="62"/>
      <c r="E48" s="1189" t="s">
        <v>15</v>
      </c>
      <c r="F48" s="1189"/>
      <c r="G48" s="1189"/>
      <c r="H48" s="1189"/>
      <c r="I48" s="1189"/>
      <c r="J48" s="1190"/>
      <c r="K48" s="63">
        <v>1389</v>
      </c>
      <c r="L48" s="64">
        <v>1414</v>
      </c>
      <c r="M48" s="64">
        <v>1433</v>
      </c>
      <c r="N48" s="64">
        <v>1406</v>
      </c>
      <c r="O48" s="65">
        <v>1399</v>
      </c>
      <c r="P48" s="48"/>
      <c r="Q48" s="48"/>
      <c r="R48" s="48"/>
      <c r="S48" s="48"/>
      <c r="T48" s="48"/>
      <c r="U48" s="48"/>
    </row>
    <row r="49" spans="1:21" ht="30.75" customHeight="1" x14ac:dyDescent="0.15">
      <c r="A49" s="48"/>
      <c r="B49" s="1197"/>
      <c r="C49" s="1198"/>
      <c r="D49" s="62"/>
      <c r="E49" s="1189" t="s">
        <v>16</v>
      </c>
      <c r="F49" s="1189"/>
      <c r="G49" s="1189"/>
      <c r="H49" s="1189"/>
      <c r="I49" s="1189"/>
      <c r="J49" s="1190"/>
      <c r="K49" s="63">
        <v>225</v>
      </c>
      <c r="L49" s="64">
        <v>182</v>
      </c>
      <c r="M49" s="64">
        <v>192</v>
      </c>
      <c r="N49" s="64">
        <v>166</v>
      </c>
      <c r="O49" s="65">
        <v>186</v>
      </c>
      <c r="P49" s="48"/>
      <c r="Q49" s="48"/>
      <c r="R49" s="48"/>
      <c r="S49" s="48"/>
      <c r="T49" s="48"/>
      <c r="U49" s="48"/>
    </row>
    <row r="50" spans="1:21" ht="30.75" customHeight="1" x14ac:dyDescent="0.15">
      <c r="A50" s="48"/>
      <c r="B50" s="1197"/>
      <c r="C50" s="1198"/>
      <c r="D50" s="62"/>
      <c r="E50" s="1189" t="s">
        <v>17</v>
      </c>
      <c r="F50" s="1189"/>
      <c r="G50" s="1189"/>
      <c r="H50" s="1189"/>
      <c r="I50" s="1189"/>
      <c r="J50" s="1190"/>
      <c r="K50" s="63">
        <v>21</v>
      </c>
      <c r="L50" s="64">
        <v>13</v>
      </c>
      <c r="M50" s="64">
        <v>9</v>
      </c>
      <c r="N50" s="64">
        <v>4</v>
      </c>
      <c r="O50" s="65">
        <v>1</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484</v>
      </c>
      <c r="L51" s="64" t="s">
        <v>484</v>
      </c>
      <c r="M51" s="64" t="s">
        <v>484</v>
      </c>
      <c r="N51" s="64" t="s">
        <v>484</v>
      </c>
      <c r="O51" s="65" t="s">
        <v>484</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3050</v>
      </c>
      <c r="L52" s="64">
        <v>2849</v>
      </c>
      <c r="M52" s="64">
        <v>2933</v>
      </c>
      <c r="N52" s="64">
        <v>2947</v>
      </c>
      <c r="O52" s="65">
        <v>2763</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1636</v>
      </c>
      <c r="L53" s="69">
        <v>1612</v>
      </c>
      <c r="M53" s="69">
        <v>1465</v>
      </c>
      <c r="N53" s="69">
        <v>1417</v>
      </c>
      <c r="O53" s="70">
        <v>1591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L28" zoomScaleSheetLayoutView="100" workbookViewId="0">
      <selection activeCell="S45" sqref="S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15" t="s">
        <v>24</v>
      </c>
      <c r="C41" s="1216"/>
      <c r="D41" s="81"/>
      <c r="E41" s="1217" t="s">
        <v>25</v>
      </c>
      <c r="F41" s="1217"/>
      <c r="G41" s="1217"/>
      <c r="H41" s="1218"/>
      <c r="I41" s="82">
        <v>28110</v>
      </c>
      <c r="J41" s="83">
        <v>28171</v>
      </c>
      <c r="K41" s="83">
        <v>29645</v>
      </c>
      <c r="L41" s="83">
        <v>31616</v>
      </c>
      <c r="M41" s="84">
        <v>31286</v>
      </c>
    </row>
    <row r="42" spans="2:13" ht="27.75" customHeight="1" x14ac:dyDescent="0.15">
      <c r="B42" s="1205"/>
      <c r="C42" s="1206"/>
      <c r="D42" s="85"/>
      <c r="E42" s="1209" t="s">
        <v>26</v>
      </c>
      <c r="F42" s="1209"/>
      <c r="G42" s="1209"/>
      <c r="H42" s="1210"/>
      <c r="I42" s="86">
        <v>34</v>
      </c>
      <c r="J42" s="87">
        <v>20</v>
      </c>
      <c r="K42" s="87">
        <v>11</v>
      </c>
      <c r="L42" s="87">
        <v>12</v>
      </c>
      <c r="M42" s="88">
        <v>6</v>
      </c>
    </row>
    <row r="43" spans="2:13" ht="27.75" customHeight="1" x14ac:dyDescent="0.15">
      <c r="B43" s="1205"/>
      <c r="C43" s="1206"/>
      <c r="D43" s="85"/>
      <c r="E43" s="1209" t="s">
        <v>27</v>
      </c>
      <c r="F43" s="1209"/>
      <c r="G43" s="1209"/>
      <c r="H43" s="1210"/>
      <c r="I43" s="86">
        <v>22330</v>
      </c>
      <c r="J43" s="87">
        <v>21724</v>
      </c>
      <c r="K43" s="87">
        <v>21166</v>
      </c>
      <c r="L43" s="87">
        <v>20364</v>
      </c>
      <c r="M43" s="88">
        <v>19737</v>
      </c>
    </row>
    <row r="44" spans="2:13" ht="27.75" customHeight="1" x14ac:dyDescent="0.15">
      <c r="B44" s="1205"/>
      <c r="C44" s="1206"/>
      <c r="D44" s="85"/>
      <c r="E44" s="1209" t="s">
        <v>28</v>
      </c>
      <c r="F44" s="1209"/>
      <c r="G44" s="1209"/>
      <c r="H44" s="1210"/>
      <c r="I44" s="86">
        <v>1102</v>
      </c>
      <c r="J44" s="87">
        <v>1356</v>
      </c>
      <c r="K44" s="87">
        <v>1858</v>
      </c>
      <c r="L44" s="87">
        <v>1624</v>
      </c>
      <c r="M44" s="88">
        <v>1569</v>
      </c>
    </row>
    <row r="45" spans="2:13" ht="27.75" customHeight="1" x14ac:dyDescent="0.15">
      <c r="B45" s="1205"/>
      <c r="C45" s="1206"/>
      <c r="D45" s="85"/>
      <c r="E45" s="1209" t="s">
        <v>29</v>
      </c>
      <c r="F45" s="1209"/>
      <c r="G45" s="1209"/>
      <c r="H45" s="1210"/>
      <c r="I45" s="86">
        <v>3160</v>
      </c>
      <c r="J45" s="87">
        <v>3065</v>
      </c>
      <c r="K45" s="87">
        <v>2676</v>
      </c>
      <c r="L45" s="87">
        <v>2796</v>
      </c>
      <c r="M45" s="88">
        <v>2929</v>
      </c>
    </row>
    <row r="46" spans="2:13" ht="27.75" customHeight="1" x14ac:dyDescent="0.15">
      <c r="B46" s="1205"/>
      <c r="C46" s="1206"/>
      <c r="D46" s="89"/>
      <c r="E46" s="1209" t="s">
        <v>30</v>
      </c>
      <c r="F46" s="1209"/>
      <c r="G46" s="1209"/>
      <c r="H46" s="1210"/>
      <c r="I46" s="86">
        <v>6</v>
      </c>
      <c r="J46" s="87">
        <v>4</v>
      </c>
      <c r="K46" s="87" t="s">
        <v>484</v>
      </c>
      <c r="L46" s="87">
        <v>3</v>
      </c>
      <c r="M46" s="88">
        <v>0</v>
      </c>
    </row>
    <row r="47" spans="2:13" ht="27.75" customHeight="1" x14ac:dyDescent="0.15">
      <c r="B47" s="1205"/>
      <c r="C47" s="1206"/>
      <c r="D47" s="90"/>
      <c r="E47" s="1219" t="s">
        <v>31</v>
      </c>
      <c r="F47" s="1220"/>
      <c r="G47" s="1220"/>
      <c r="H47" s="1221"/>
      <c r="I47" s="86" t="s">
        <v>484</v>
      </c>
      <c r="J47" s="87" t="s">
        <v>484</v>
      </c>
      <c r="K47" s="87" t="s">
        <v>484</v>
      </c>
      <c r="L47" s="87" t="s">
        <v>484</v>
      </c>
      <c r="M47" s="88" t="s">
        <v>484</v>
      </c>
    </row>
    <row r="48" spans="2:13" ht="27.75" customHeight="1" x14ac:dyDescent="0.15">
      <c r="B48" s="1205"/>
      <c r="C48" s="1206"/>
      <c r="D48" s="85"/>
      <c r="E48" s="1209" t="s">
        <v>32</v>
      </c>
      <c r="F48" s="1209"/>
      <c r="G48" s="1209"/>
      <c r="H48" s="1210"/>
      <c r="I48" s="86" t="s">
        <v>484</v>
      </c>
      <c r="J48" s="87" t="s">
        <v>484</v>
      </c>
      <c r="K48" s="87" t="s">
        <v>484</v>
      </c>
      <c r="L48" s="87" t="s">
        <v>484</v>
      </c>
      <c r="M48" s="88" t="s">
        <v>484</v>
      </c>
    </row>
    <row r="49" spans="2:13" ht="27.75" customHeight="1" x14ac:dyDescent="0.15">
      <c r="B49" s="1207"/>
      <c r="C49" s="1208"/>
      <c r="D49" s="85"/>
      <c r="E49" s="1209" t="s">
        <v>33</v>
      </c>
      <c r="F49" s="1209"/>
      <c r="G49" s="1209"/>
      <c r="H49" s="1210"/>
      <c r="I49" s="86" t="s">
        <v>484</v>
      </c>
      <c r="J49" s="87" t="s">
        <v>484</v>
      </c>
      <c r="K49" s="87" t="s">
        <v>484</v>
      </c>
      <c r="L49" s="87" t="s">
        <v>484</v>
      </c>
      <c r="M49" s="88" t="s">
        <v>484</v>
      </c>
    </row>
    <row r="50" spans="2:13" ht="27.75" customHeight="1" x14ac:dyDescent="0.15">
      <c r="B50" s="1203" t="s">
        <v>34</v>
      </c>
      <c r="C50" s="1204"/>
      <c r="D50" s="91"/>
      <c r="E50" s="1209" t="s">
        <v>35</v>
      </c>
      <c r="F50" s="1209"/>
      <c r="G50" s="1209"/>
      <c r="H50" s="1210"/>
      <c r="I50" s="86">
        <v>4370</v>
      </c>
      <c r="J50" s="87">
        <v>4600</v>
      </c>
      <c r="K50" s="87">
        <v>4443</v>
      </c>
      <c r="L50" s="87">
        <v>4787</v>
      </c>
      <c r="M50" s="88">
        <v>4529</v>
      </c>
    </row>
    <row r="51" spans="2:13" ht="27.75" customHeight="1" x14ac:dyDescent="0.15">
      <c r="B51" s="1205"/>
      <c r="C51" s="1206"/>
      <c r="D51" s="85"/>
      <c r="E51" s="1209" t="s">
        <v>36</v>
      </c>
      <c r="F51" s="1209"/>
      <c r="G51" s="1209"/>
      <c r="H51" s="1210"/>
      <c r="I51" s="86">
        <v>1487</v>
      </c>
      <c r="J51" s="87">
        <v>1438</v>
      </c>
      <c r="K51" s="87">
        <v>2134</v>
      </c>
      <c r="L51" s="87">
        <v>2545</v>
      </c>
      <c r="M51" s="88">
        <v>2548</v>
      </c>
    </row>
    <row r="52" spans="2:13" ht="27.75" customHeight="1" x14ac:dyDescent="0.15">
      <c r="B52" s="1207"/>
      <c r="C52" s="1208"/>
      <c r="D52" s="85"/>
      <c r="E52" s="1209" t="s">
        <v>37</v>
      </c>
      <c r="F52" s="1209"/>
      <c r="G52" s="1209"/>
      <c r="H52" s="1210"/>
      <c r="I52" s="86">
        <v>33754</v>
      </c>
      <c r="J52" s="87">
        <v>34434</v>
      </c>
      <c r="K52" s="87">
        <v>34479</v>
      </c>
      <c r="L52" s="87">
        <v>35451</v>
      </c>
      <c r="M52" s="88">
        <v>34677</v>
      </c>
    </row>
    <row r="53" spans="2:13" ht="27.75" customHeight="1" thickBot="1" x14ac:dyDescent="0.2">
      <c r="B53" s="1211" t="s">
        <v>38</v>
      </c>
      <c r="C53" s="1212"/>
      <c r="D53" s="92"/>
      <c r="E53" s="1213" t="s">
        <v>39</v>
      </c>
      <c r="F53" s="1213"/>
      <c r="G53" s="1213"/>
      <c r="H53" s="1214"/>
      <c r="I53" s="93">
        <v>15131</v>
      </c>
      <c r="J53" s="94">
        <v>13868</v>
      </c>
      <c r="K53" s="94">
        <v>14299</v>
      </c>
      <c r="L53" s="94">
        <v>13631</v>
      </c>
      <c r="M53" s="95">
        <v>13774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6"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58" t="s">
        <v>560</v>
      </c>
      <c r="H43" s="1259"/>
      <c r="I43" s="1259"/>
      <c r="J43" s="1259"/>
      <c r="K43" s="1259"/>
      <c r="L43" s="1259"/>
      <c r="M43" s="1259"/>
      <c r="N43" s="1259"/>
      <c r="O43" s="1260"/>
    </row>
    <row r="44" spans="2:17" x14ac:dyDescent="0.15">
      <c r="B44" s="250"/>
      <c r="C44" s="246"/>
      <c r="D44" s="246"/>
      <c r="E44" s="246"/>
      <c r="F44" s="246"/>
      <c r="G44" s="1261"/>
      <c r="H44" s="1262"/>
      <c r="I44" s="1262"/>
      <c r="J44" s="1262"/>
      <c r="K44" s="1262"/>
      <c r="L44" s="1262"/>
      <c r="M44" s="1262"/>
      <c r="N44" s="1262"/>
      <c r="O44" s="1263"/>
    </row>
    <row r="45" spans="2:17" x14ac:dyDescent="0.15">
      <c r="B45" s="250"/>
      <c r="C45" s="246"/>
      <c r="D45" s="246"/>
      <c r="E45" s="246"/>
      <c r="F45" s="246"/>
      <c r="G45" s="1261"/>
      <c r="H45" s="1262"/>
      <c r="I45" s="1262"/>
      <c r="J45" s="1262"/>
      <c r="K45" s="1262"/>
      <c r="L45" s="1262"/>
      <c r="M45" s="1262"/>
      <c r="N45" s="1262"/>
      <c r="O45" s="1263"/>
    </row>
    <row r="46" spans="2:17" x14ac:dyDescent="0.15">
      <c r="B46" s="250"/>
      <c r="C46" s="246"/>
      <c r="D46" s="246"/>
      <c r="E46" s="246"/>
      <c r="F46" s="246"/>
      <c r="G46" s="1261"/>
      <c r="H46" s="1262"/>
      <c r="I46" s="1262"/>
      <c r="J46" s="1262"/>
      <c r="K46" s="1262"/>
      <c r="L46" s="1262"/>
      <c r="M46" s="1262"/>
      <c r="N46" s="1262"/>
      <c r="O46" s="1263"/>
    </row>
    <row r="47" spans="2:17" x14ac:dyDescent="0.15">
      <c r="B47" s="250"/>
      <c r="C47" s="246"/>
      <c r="D47" s="246"/>
      <c r="E47" s="246"/>
      <c r="F47" s="246"/>
      <c r="G47" s="1264"/>
      <c r="H47" s="1265"/>
      <c r="I47" s="1265"/>
      <c r="J47" s="1265"/>
      <c r="K47" s="1265"/>
      <c r="L47" s="1265"/>
      <c r="M47" s="1265"/>
      <c r="N47" s="1265"/>
      <c r="O47" s="1266"/>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5"/>
      <c r="H50" s="1246"/>
      <c r="I50" s="1246"/>
      <c r="J50" s="1247"/>
      <c r="K50" s="356" t="s">
        <v>524</v>
      </c>
      <c r="L50" s="356" t="s">
        <v>525</v>
      </c>
      <c r="M50" s="356" t="s">
        <v>526</v>
      </c>
      <c r="N50" s="356" t="s">
        <v>527</v>
      </c>
      <c r="O50" s="356" t="s">
        <v>528</v>
      </c>
    </row>
    <row r="51" spans="1:17" x14ac:dyDescent="0.15">
      <c r="B51" s="250"/>
      <c r="C51" s="246"/>
      <c r="D51" s="246"/>
      <c r="E51" s="246"/>
      <c r="F51" s="246"/>
      <c r="G51" s="1248" t="s">
        <v>553</v>
      </c>
      <c r="H51" s="1249"/>
      <c r="I51" s="1254" t="s">
        <v>554</v>
      </c>
      <c r="J51" s="1254"/>
      <c r="K51" s="1256"/>
      <c r="L51" s="1256"/>
      <c r="M51" s="1256"/>
      <c r="N51" s="1222">
        <v>117.8</v>
      </c>
      <c r="O51" s="1256"/>
    </row>
    <row r="52" spans="1:17" x14ac:dyDescent="0.15">
      <c r="B52" s="250"/>
      <c r="C52" s="246"/>
      <c r="D52" s="246"/>
      <c r="E52" s="246"/>
      <c r="F52" s="246"/>
      <c r="G52" s="1250"/>
      <c r="H52" s="1251"/>
      <c r="I52" s="1255"/>
      <c r="J52" s="1255"/>
      <c r="K52" s="1222"/>
      <c r="L52" s="1222"/>
      <c r="M52" s="1222"/>
      <c r="N52" s="1222"/>
      <c r="O52" s="1222"/>
    </row>
    <row r="53" spans="1:17" x14ac:dyDescent="0.15">
      <c r="A53" s="357"/>
      <c r="B53" s="250"/>
      <c r="C53" s="246"/>
      <c r="D53" s="246"/>
      <c r="E53" s="246"/>
      <c r="F53" s="246"/>
      <c r="G53" s="1250"/>
      <c r="H53" s="1251"/>
      <c r="I53" s="1234" t="s">
        <v>555</v>
      </c>
      <c r="J53" s="1234"/>
      <c r="K53" s="1257"/>
      <c r="L53" s="1257"/>
      <c r="M53" s="1257"/>
      <c r="N53" s="1226">
        <v>45</v>
      </c>
      <c r="O53" s="1257"/>
    </row>
    <row r="54" spans="1:17" x14ac:dyDescent="0.15">
      <c r="A54" s="357"/>
      <c r="B54" s="250"/>
      <c r="C54" s="246"/>
      <c r="D54" s="246"/>
      <c r="E54" s="246"/>
      <c r="F54" s="246"/>
      <c r="G54" s="1252"/>
      <c r="H54" s="1253"/>
      <c r="I54" s="1234"/>
      <c r="J54" s="1234"/>
      <c r="K54" s="1227"/>
      <c r="L54" s="1227"/>
      <c r="M54" s="1227"/>
      <c r="N54" s="1227"/>
      <c r="O54" s="1227"/>
    </row>
    <row r="55" spans="1:17" x14ac:dyDescent="0.15">
      <c r="A55" s="357"/>
      <c r="B55" s="250"/>
      <c r="C55" s="246"/>
      <c r="D55" s="246"/>
      <c r="E55" s="246"/>
      <c r="F55" s="246"/>
      <c r="G55" s="1228" t="s">
        <v>556</v>
      </c>
      <c r="H55" s="1229"/>
      <c r="I55" s="1234" t="s">
        <v>554</v>
      </c>
      <c r="J55" s="1234"/>
      <c r="K55" s="1256"/>
      <c r="L55" s="1256"/>
      <c r="M55" s="1256"/>
      <c r="N55" s="1222">
        <v>58.5</v>
      </c>
      <c r="O55" s="1256"/>
    </row>
    <row r="56" spans="1:17" x14ac:dyDescent="0.15">
      <c r="A56" s="357"/>
      <c r="B56" s="250"/>
      <c r="C56" s="246"/>
      <c r="D56" s="246"/>
      <c r="E56" s="246"/>
      <c r="F56" s="246"/>
      <c r="G56" s="1230"/>
      <c r="H56" s="1231"/>
      <c r="I56" s="1234"/>
      <c r="J56" s="1234"/>
      <c r="K56" s="1222"/>
      <c r="L56" s="1222"/>
      <c r="M56" s="1222"/>
      <c r="N56" s="1222"/>
      <c r="O56" s="1222"/>
    </row>
    <row r="57" spans="1:17" s="357" customFormat="1" x14ac:dyDescent="0.15">
      <c r="B57" s="358"/>
      <c r="C57" s="354"/>
      <c r="D57" s="354"/>
      <c r="E57" s="354"/>
      <c r="F57" s="354"/>
      <c r="G57" s="1230"/>
      <c r="H57" s="1231"/>
      <c r="I57" s="1224" t="s">
        <v>555</v>
      </c>
      <c r="J57" s="1224"/>
      <c r="K57" s="1257"/>
      <c r="L57" s="1257"/>
      <c r="M57" s="1257"/>
      <c r="N57" s="1226">
        <v>52.9</v>
      </c>
      <c r="O57" s="1257"/>
      <c r="P57" s="359"/>
      <c r="Q57" s="358"/>
    </row>
    <row r="58" spans="1:17" s="357" customFormat="1" x14ac:dyDescent="0.15">
      <c r="A58" s="245"/>
      <c r="B58" s="358"/>
      <c r="C58" s="354"/>
      <c r="D58" s="354"/>
      <c r="E58" s="354"/>
      <c r="F58" s="354"/>
      <c r="G58" s="1232"/>
      <c r="H58" s="1233"/>
      <c r="I58" s="1224"/>
      <c r="J58" s="1224"/>
      <c r="K58" s="1227"/>
      <c r="L58" s="1227"/>
      <c r="M58" s="1227"/>
      <c r="N58" s="1227"/>
      <c r="O58" s="122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6" t="s">
        <v>561</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5"/>
      <c r="H72" s="1246"/>
      <c r="I72" s="1246"/>
      <c r="J72" s="1247"/>
      <c r="K72" s="356" t="s">
        <v>524</v>
      </c>
      <c r="L72" s="356" t="s">
        <v>525</v>
      </c>
      <c r="M72" s="356" t="s">
        <v>526</v>
      </c>
      <c r="N72" s="356" t="s">
        <v>527</v>
      </c>
      <c r="O72" s="356" t="s">
        <v>528</v>
      </c>
    </row>
    <row r="73" spans="2:30" x14ac:dyDescent="0.15">
      <c r="B73" s="250"/>
      <c r="C73" s="246"/>
      <c r="D73" s="246"/>
      <c r="E73" s="246"/>
      <c r="F73" s="246"/>
      <c r="G73" s="1248" t="s">
        <v>553</v>
      </c>
      <c r="H73" s="1249"/>
      <c r="I73" s="1254" t="s">
        <v>554</v>
      </c>
      <c r="J73" s="1254"/>
      <c r="K73" s="1235">
        <v>130.5</v>
      </c>
      <c r="L73" s="1235">
        <v>119.4</v>
      </c>
      <c r="M73" s="1222">
        <v>125.5</v>
      </c>
      <c r="N73" s="1222">
        <v>117.8</v>
      </c>
      <c r="O73" s="1222">
        <v>121.6</v>
      </c>
      <c r="S73" s="245">
        <v>9.9</v>
      </c>
    </row>
    <row r="74" spans="2:30" x14ac:dyDescent="0.15">
      <c r="B74" s="250"/>
      <c r="C74" s="246"/>
      <c r="D74" s="246"/>
      <c r="E74" s="246"/>
      <c r="F74" s="246"/>
      <c r="G74" s="1250"/>
      <c r="H74" s="1251"/>
      <c r="I74" s="1255"/>
      <c r="J74" s="1255"/>
      <c r="K74" s="1235"/>
      <c r="L74" s="1235"/>
      <c r="M74" s="1222"/>
      <c r="N74" s="1222"/>
      <c r="O74" s="1222"/>
    </row>
    <row r="75" spans="2:30" x14ac:dyDescent="0.15">
      <c r="B75" s="250"/>
      <c r="C75" s="246"/>
      <c r="D75" s="246"/>
      <c r="E75" s="246"/>
      <c r="F75" s="246"/>
      <c r="G75" s="1250"/>
      <c r="H75" s="1251"/>
      <c r="I75" s="1234" t="s">
        <v>559</v>
      </c>
      <c r="J75" s="1234"/>
      <c r="K75" s="1226">
        <v>16</v>
      </c>
      <c r="L75" s="1226">
        <v>14.7</v>
      </c>
      <c r="M75" s="1226">
        <v>13.6</v>
      </c>
      <c r="N75" s="1226">
        <v>13</v>
      </c>
      <c r="O75" s="1226">
        <v>13</v>
      </c>
      <c r="U75" s="245">
        <v>81.2</v>
      </c>
      <c r="W75" s="245">
        <v>87.2</v>
      </c>
      <c r="Y75" s="245">
        <v>99.8</v>
      </c>
      <c r="AA75" s="245">
        <v>109.5</v>
      </c>
      <c r="AC75" s="245">
        <v>115.2</v>
      </c>
    </row>
    <row r="76" spans="2:30" x14ac:dyDescent="0.15">
      <c r="B76" s="250"/>
      <c r="C76" s="246"/>
      <c r="D76" s="246"/>
      <c r="E76" s="246"/>
      <c r="F76" s="246"/>
      <c r="G76" s="1252"/>
      <c r="H76" s="1253"/>
      <c r="I76" s="1234"/>
      <c r="J76" s="1234"/>
      <c r="K76" s="1227"/>
      <c r="L76" s="1227"/>
      <c r="M76" s="1227"/>
      <c r="N76" s="1227"/>
      <c r="O76" s="1227"/>
    </row>
    <row r="77" spans="2:30" x14ac:dyDescent="0.15">
      <c r="B77" s="250"/>
      <c r="C77" s="246"/>
      <c r="D77" s="246"/>
      <c r="E77" s="246"/>
      <c r="F77" s="246"/>
      <c r="G77" s="1228" t="s">
        <v>556</v>
      </c>
      <c r="H77" s="1229"/>
      <c r="I77" s="1234" t="s">
        <v>554</v>
      </c>
      <c r="J77" s="1234"/>
      <c r="K77" s="1235">
        <v>58.2</v>
      </c>
      <c r="L77" s="1235">
        <v>50.3</v>
      </c>
      <c r="M77" s="1222">
        <v>45.9</v>
      </c>
      <c r="N77" s="1222">
        <v>58.5</v>
      </c>
      <c r="O77" s="1222">
        <v>54.6</v>
      </c>
      <c r="R77" s="245">
        <v>12.3</v>
      </c>
      <c r="T77" s="245">
        <v>11.1</v>
      </c>
    </row>
    <row r="78" spans="2:30" x14ac:dyDescent="0.15">
      <c r="B78" s="250"/>
      <c r="C78" s="246"/>
      <c r="D78" s="246"/>
      <c r="E78" s="246"/>
      <c r="F78" s="246"/>
      <c r="G78" s="1230"/>
      <c r="H78" s="1231"/>
      <c r="I78" s="1234"/>
      <c r="J78" s="1234"/>
      <c r="K78" s="1235"/>
      <c r="L78" s="1235"/>
      <c r="M78" s="1222"/>
      <c r="N78" s="1222"/>
      <c r="O78" s="1222"/>
    </row>
    <row r="79" spans="2:30" x14ac:dyDescent="0.15">
      <c r="B79" s="250"/>
      <c r="C79" s="246"/>
      <c r="D79" s="246"/>
      <c r="E79" s="246"/>
      <c r="F79" s="246"/>
      <c r="G79" s="1230"/>
      <c r="H79" s="1231"/>
      <c r="I79" s="1223" t="s">
        <v>559</v>
      </c>
      <c r="J79" s="1224"/>
      <c r="K79" s="1225">
        <v>10.3</v>
      </c>
      <c r="L79" s="1225">
        <v>9.6</v>
      </c>
      <c r="M79" s="1225">
        <v>8.8000000000000007</v>
      </c>
      <c r="N79" s="1225">
        <v>10.7</v>
      </c>
      <c r="O79" s="1225">
        <v>10</v>
      </c>
      <c r="V79" s="245">
        <v>53.5</v>
      </c>
      <c r="X79" s="245">
        <v>48.2</v>
      </c>
      <c r="Z79" s="245">
        <v>34.200000000000003</v>
      </c>
      <c r="AB79" s="245">
        <v>30.3</v>
      </c>
      <c r="AD79" s="245">
        <v>28.9</v>
      </c>
    </row>
    <row r="80" spans="2:30" x14ac:dyDescent="0.15">
      <c r="B80" s="250"/>
      <c r="C80" s="246"/>
      <c r="D80" s="246"/>
      <c r="E80" s="246"/>
      <c r="F80" s="246"/>
      <c r="G80" s="1232"/>
      <c r="H80" s="1233"/>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523</v>
      </c>
      <c r="G2" s="113"/>
      <c r="H2" s="114"/>
    </row>
    <row r="3" spans="1:8" x14ac:dyDescent="0.15">
      <c r="A3" s="110" t="s">
        <v>516</v>
      </c>
      <c r="B3" s="115"/>
      <c r="C3" s="116"/>
      <c r="D3" s="117">
        <v>64754</v>
      </c>
      <c r="E3" s="118"/>
      <c r="F3" s="119">
        <v>50880</v>
      </c>
      <c r="G3" s="120"/>
      <c r="H3" s="121"/>
    </row>
    <row r="4" spans="1:8" x14ac:dyDescent="0.15">
      <c r="A4" s="122"/>
      <c r="B4" s="123"/>
      <c r="C4" s="124"/>
      <c r="D4" s="125">
        <v>37585</v>
      </c>
      <c r="E4" s="126"/>
      <c r="F4" s="127">
        <v>26879</v>
      </c>
      <c r="G4" s="128"/>
      <c r="H4" s="129"/>
    </row>
    <row r="5" spans="1:8" x14ac:dyDescent="0.15">
      <c r="A5" s="110" t="s">
        <v>518</v>
      </c>
      <c r="B5" s="115"/>
      <c r="C5" s="116"/>
      <c r="D5" s="117">
        <v>63200</v>
      </c>
      <c r="E5" s="118"/>
      <c r="F5" s="119">
        <v>63956</v>
      </c>
      <c r="G5" s="120"/>
      <c r="H5" s="121"/>
    </row>
    <row r="6" spans="1:8" x14ac:dyDescent="0.15">
      <c r="A6" s="122"/>
      <c r="B6" s="123"/>
      <c r="C6" s="124"/>
      <c r="D6" s="125">
        <v>30624</v>
      </c>
      <c r="E6" s="126"/>
      <c r="F6" s="127">
        <v>29239</v>
      </c>
      <c r="G6" s="128"/>
      <c r="H6" s="129"/>
    </row>
    <row r="7" spans="1:8" x14ac:dyDescent="0.15">
      <c r="A7" s="110" t="s">
        <v>519</v>
      </c>
      <c r="B7" s="115"/>
      <c r="C7" s="116"/>
      <c r="D7" s="117">
        <v>99671</v>
      </c>
      <c r="E7" s="118"/>
      <c r="F7" s="119">
        <v>66255</v>
      </c>
      <c r="G7" s="120"/>
      <c r="H7" s="121"/>
    </row>
    <row r="8" spans="1:8" x14ac:dyDescent="0.15">
      <c r="A8" s="122"/>
      <c r="B8" s="123"/>
      <c r="C8" s="124"/>
      <c r="D8" s="125">
        <v>67784</v>
      </c>
      <c r="E8" s="126"/>
      <c r="F8" s="127">
        <v>31822</v>
      </c>
      <c r="G8" s="128"/>
      <c r="H8" s="129"/>
    </row>
    <row r="9" spans="1:8" x14ac:dyDescent="0.15">
      <c r="A9" s="110" t="s">
        <v>520</v>
      </c>
      <c r="B9" s="115"/>
      <c r="C9" s="116"/>
      <c r="D9" s="117">
        <v>118626</v>
      </c>
      <c r="E9" s="118"/>
      <c r="F9" s="119">
        <v>85459</v>
      </c>
      <c r="G9" s="120"/>
      <c r="H9" s="121"/>
    </row>
    <row r="10" spans="1:8" x14ac:dyDescent="0.15">
      <c r="A10" s="122"/>
      <c r="B10" s="123"/>
      <c r="C10" s="124"/>
      <c r="D10" s="125">
        <v>63518</v>
      </c>
      <c r="E10" s="126"/>
      <c r="F10" s="127">
        <v>44378</v>
      </c>
      <c r="G10" s="128"/>
      <c r="H10" s="129"/>
    </row>
    <row r="11" spans="1:8" x14ac:dyDescent="0.15">
      <c r="A11" s="110" t="s">
        <v>521</v>
      </c>
      <c r="B11" s="115"/>
      <c r="C11" s="116"/>
      <c r="D11" s="117">
        <v>58995</v>
      </c>
      <c r="E11" s="118"/>
      <c r="F11" s="119">
        <v>83280</v>
      </c>
      <c r="G11" s="120"/>
      <c r="H11" s="121"/>
    </row>
    <row r="12" spans="1:8" x14ac:dyDescent="0.15">
      <c r="A12" s="122"/>
      <c r="B12" s="123"/>
      <c r="C12" s="130"/>
      <c r="D12" s="125">
        <v>29237</v>
      </c>
      <c r="E12" s="126"/>
      <c r="F12" s="127">
        <v>43123</v>
      </c>
      <c r="G12" s="128"/>
      <c r="H12" s="129"/>
    </row>
    <row r="13" spans="1:8" x14ac:dyDescent="0.15">
      <c r="A13" s="110"/>
      <c r="B13" s="115"/>
      <c r="C13" s="131"/>
      <c r="D13" s="132">
        <v>81049</v>
      </c>
      <c r="E13" s="133"/>
      <c r="F13" s="134">
        <v>69966</v>
      </c>
      <c r="G13" s="135"/>
      <c r="H13" s="121"/>
    </row>
    <row r="14" spans="1:8" x14ac:dyDescent="0.15">
      <c r="A14" s="122"/>
      <c r="B14" s="123"/>
      <c r="C14" s="124"/>
      <c r="D14" s="125">
        <v>45750</v>
      </c>
      <c r="E14" s="126"/>
      <c r="F14" s="127">
        <v>35088</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4.4400000000000004</v>
      </c>
      <c r="C19" s="136">
        <f>ROUND(VALUE(SUBSTITUTE(実質収支比率等に係る経年分析!G$48,"▲","-")),2)</f>
        <v>5.08</v>
      </c>
      <c r="D19" s="136">
        <f>ROUND(VALUE(SUBSTITUTE(実質収支比率等に係る経年分析!H$48,"▲","-")),2)</f>
        <v>2.27</v>
      </c>
      <c r="E19" s="136">
        <f>ROUND(VALUE(SUBSTITUTE(実質収支比率等に係る経年分析!I$48,"▲","-")),2)</f>
        <v>5.19</v>
      </c>
      <c r="F19" s="136">
        <f>ROUND(VALUE(SUBSTITUTE(実質収支比率等に係る経年分析!J$48,"▲","-")),2)</f>
        <v>5.26</v>
      </c>
    </row>
    <row r="20" spans="1:11" x14ac:dyDescent="0.15">
      <c r="A20" s="136" t="s">
        <v>44</v>
      </c>
      <c r="B20" s="136">
        <f>ROUND(VALUE(SUBSTITUTE(実質収支比率等に係る経年分析!F$47,"▲","-")),2)</f>
        <v>13.01</v>
      </c>
      <c r="C20" s="136">
        <f>ROUND(VALUE(SUBSTITUTE(実質収支比率等に係る経年分析!G$47,"▲","-")),2)</f>
        <v>13.03</v>
      </c>
      <c r="D20" s="136">
        <f>ROUND(VALUE(SUBSTITUTE(実質収支比率等に係る経年分析!H$47,"▲","-")),2)</f>
        <v>11.05</v>
      </c>
      <c r="E20" s="136">
        <f>ROUND(VALUE(SUBSTITUTE(実質収支比率等に係る経年分析!I$47,"▲","-")),2)</f>
        <v>10.91</v>
      </c>
      <c r="F20" s="136">
        <f>ROUND(VALUE(SUBSTITUTE(実質収支比率等に係る経年分析!J$47,"▲","-")),2)</f>
        <v>8.36</v>
      </c>
    </row>
    <row r="21" spans="1:11" x14ac:dyDescent="0.15">
      <c r="A21" s="136" t="s">
        <v>45</v>
      </c>
      <c r="B21" s="136">
        <f>IF(ISNUMBER(VALUE(SUBSTITUTE(実質収支比率等に係る経年分析!F$49,"▲","-"))),ROUND(VALUE(SUBSTITUTE(実質収支比率等に係る経年分析!F$49,"▲","-")),2),NA())</f>
        <v>3.86</v>
      </c>
      <c r="C21" s="136">
        <f>IF(ISNUMBER(VALUE(SUBSTITUTE(実質収支比率等に係る経年分析!G$49,"▲","-"))),ROUND(VALUE(SUBSTITUTE(実質収支比率等に係る経年分析!G$49,"▲","-")),2),NA())</f>
        <v>0.65</v>
      </c>
      <c r="D21" s="136">
        <f>IF(ISNUMBER(VALUE(SUBSTITUTE(実質収支比率等に係る経年分析!H$49,"▲","-"))),ROUND(VALUE(SUBSTITUTE(実質収支比率等に係る経年分析!H$49,"▲","-")),2),NA())</f>
        <v>-4.95</v>
      </c>
      <c r="E21" s="136">
        <f>IF(ISNUMBER(VALUE(SUBSTITUTE(実質収支比率等に係る経年分析!I$49,"▲","-"))),ROUND(VALUE(SUBSTITUTE(実質収支比率等に係る経年分析!I$49,"▲","-")),2),NA())</f>
        <v>2.96</v>
      </c>
      <c r="F21" s="136">
        <f>IF(ISNUMBER(VALUE(SUBSTITUTE(実質収支比率等に係る経年分析!J$49,"▲","-"))),ROUND(VALUE(SUBSTITUTE(実質収支比率等に係る経年分析!J$49,"▲","-")),2),NA())</f>
        <v>-2.96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駐車場事業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温泉配湯事業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介護保険事業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0.21</v>
      </c>
    </row>
    <row r="33" spans="1:16" x14ac:dyDescent="0.15">
      <c r="A33" s="137" t="str">
        <f>IF(連結実質赤字比率に係る赤字・黒字の構成分析!C$37="",NA(),連結実質赤字比率に係る赤字・黒字の構成分析!C$37)</f>
        <v>住宅資金貸付事業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0.22</v>
      </c>
    </row>
    <row r="34" spans="1:16" x14ac:dyDescent="0.15">
      <c r="A34" s="137" t="str">
        <f>IF(連結実質赤字比率に係る赤字・黒字の構成分析!C$36="",NA(),連結実質赤字比率に係る赤字・黒字の構成分析!C$36)</f>
        <v>国民健康保険事業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4.1900000000000004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2.0299999999999998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5.03</v>
      </c>
    </row>
    <row r="36" spans="1:16" x14ac:dyDescent="0.15">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5.51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6.24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6.96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3050</v>
      </c>
      <c r="E42" s="138"/>
      <c r="F42" s="138"/>
      <c r="G42" s="138">
        <f>'実質公債費比率（分子）の構造'!L$52</f>
        <v>2849</v>
      </c>
      <c r="H42" s="138"/>
      <c r="I42" s="138"/>
      <c r="J42" s="138">
        <f>'実質公債費比率（分子）の構造'!M$52</f>
        <v>2933</v>
      </c>
      <c r="K42" s="138"/>
      <c r="L42" s="138"/>
      <c r="M42" s="138">
        <f>'実質公債費比率（分子）の構造'!N$52</f>
        <v>2947</v>
      </c>
      <c r="N42" s="138"/>
      <c r="O42" s="138"/>
      <c r="P42" s="138">
        <f>'実質公債費比率（分子）の構造'!O$52</f>
        <v>2763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21</v>
      </c>
      <c r="C44" s="138"/>
      <c r="D44" s="138"/>
      <c r="E44" s="138">
        <f>'実質公債費比率（分子）の構造'!L$50</f>
        <v>13</v>
      </c>
      <c r="F44" s="138"/>
      <c r="G44" s="138"/>
      <c r="H44" s="138">
        <f>'実質公債費比率（分子）の構造'!M$50</f>
        <v>9</v>
      </c>
      <c r="I44" s="138"/>
      <c r="J44" s="138"/>
      <c r="K44" s="138">
        <f>'実質公債費比率（分子）の構造'!N$50</f>
        <v>4</v>
      </c>
      <c r="L44" s="138"/>
      <c r="M44" s="138"/>
      <c r="N44" s="138">
        <f>'実質公債費比率（分子）の構造'!O$50</f>
        <v>1</v>
      </c>
      <c r="O44" s="138"/>
      <c r="P44" s="138"/>
    </row>
    <row r="45" spans="1:16" x14ac:dyDescent="0.15">
      <c r="A45" s="138" t="s">
        <v>55</v>
      </c>
      <c r="B45" s="138">
        <f>'実質公債費比率（分子）の構造'!K$49</f>
        <v>225</v>
      </c>
      <c r="C45" s="138"/>
      <c r="D45" s="138"/>
      <c r="E45" s="138">
        <f>'実質公債費比率（分子）の構造'!L$49</f>
        <v>182</v>
      </c>
      <c r="F45" s="138"/>
      <c r="G45" s="138"/>
      <c r="H45" s="138">
        <f>'実質公債費比率（分子）の構造'!M$49</f>
        <v>192</v>
      </c>
      <c r="I45" s="138"/>
      <c r="J45" s="138"/>
      <c r="K45" s="138">
        <f>'実質公債費比率（分子）の構造'!N$49</f>
        <v>166</v>
      </c>
      <c r="L45" s="138"/>
      <c r="M45" s="138"/>
      <c r="N45" s="138">
        <f>'実質公債費比率（分子）の構造'!O$49</f>
        <v>186</v>
      </c>
      <c r="O45" s="138"/>
      <c r="P45" s="138"/>
    </row>
    <row r="46" spans="1:16" x14ac:dyDescent="0.15">
      <c r="A46" s="138" t="s">
        <v>56</v>
      </c>
      <c r="B46" s="138">
        <f>'実質公債費比率（分子）の構造'!K$48</f>
        <v>1389</v>
      </c>
      <c r="C46" s="138"/>
      <c r="D46" s="138"/>
      <c r="E46" s="138">
        <f>'実質公債費比率（分子）の構造'!L$48</f>
        <v>1414</v>
      </c>
      <c r="F46" s="138"/>
      <c r="G46" s="138"/>
      <c r="H46" s="138">
        <f>'実質公債費比率（分子）の構造'!M$48</f>
        <v>1433</v>
      </c>
      <c r="I46" s="138"/>
      <c r="J46" s="138"/>
      <c r="K46" s="138">
        <f>'実質公債費比率（分子）の構造'!N$48</f>
        <v>1406</v>
      </c>
      <c r="L46" s="138"/>
      <c r="M46" s="138"/>
      <c r="N46" s="138">
        <f>'実質公債費比率（分子）の構造'!O$48</f>
        <v>1399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3051</v>
      </c>
      <c r="C49" s="138"/>
      <c r="D49" s="138"/>
      <c r="E49" s="138">
        <f>'実質公債費比率（分子）の構造'!L$45</f>
        <v>2852</v>
      </c>
      <c r="F49" s="138"/>
      <c r="G49" s="138"/>
      <c r="H49" s="138">
        <f>'実質公債費比率（分子）の構造'!M$45</f>
        <v>2764</v>
      </c>
      <c r="I49" s="138"/>
      <c r="J49" s="138"/>
      <c r="K49" s="138">
        <f>'実質公債費比率（分子）の構造'!N$45</f>
        <v>2788</v>
      </c>
      <c r="L49" s="138"/>
      <c r="M49" s="138"/>
      <c r="N49" s="138">
        <f>'実質公債費比率（分子）の構造'!O$45</f>
        <v>2768</v>
      </c>
      <c r="O49" s="138"/>
      <c r="P49" s="138"/>
    </row>
    <row r="50" spans="1:16" x14ac:dyDescent="0.15">
      <c r="A50" s="138" t="s">
        <v>60</v>
      </c>
      <c r="B50" s="138" t="e">
        <f>NA()</f>
        <v>#N/A</v>
      </c>
      <c r="C50" s="138">
        <f>IF(ISNUMBER('実質公債費比率（分子）の構造'!K$53),'実質公債費比率（分子）の構造'!K$53,NA())</f>
        <v>1636</v>
      </c>
      <c r="D50" s="138" t="e">
        <f>NA()</f>
        <v>#N/A</v>
      </c>
      <c r="E50" s="138" t="e">
        <f>NA()</f>
        <v>#N/A</v>
      </c>
      <c r="F50" s="138">
        <f>IF(ISNUMBER('実質公債費比率（分子）の構造'!L$53),'実質公債費比率（分子）の構造'!L$53,NA())</f>
        <v>1612</v>
      </c>
      <c r="G50" s="138" t="e">
        <f>NA()</f>
        <v>#N/A</v>
      </c>
      <c r="H50" s="138" t="e">
        <f>NA()</f>
        <v>#N/A</v>
      </c>
      <c r="I50" s="138">
        <f>IF(ISNUMBER('実質公債費比率（分子）の構造'!M$53),'実質公債費比率（分子）の構造'!M$53,NA())</f>
        <v>1465</v>
      </c>
      <c r="J50" s="138" t="e">
        <f>NA()</f>
        <v>#N/A</v>
      </c>
      <c r="K50" s="138" t="e">
        <f>NA()</f>
        <v>#N/A</v>
      </c>
      <c r="L50" s="138">
        <f>IF(ISNUMBER('実質公債費比率（分子）の構造'!N$53),'実質公債費比率（分子）の構造'!N$53,NA())</f>
        <v>1417</v>
      </c>
      <c r="M50" s="138" t="e">
        <f>NA()</f>
        <v>#N/A</v>
      </c>
      <c r="N50" s="138" t="e">
        <f>NA()</f>
        <v>#N/A</v>
      </c>
      <c r="O50" s="138">
        <f>IF(ISNUMBER('実質公債費比率（分子）の構造'!O$53),'実質公債費比率（分子）の構造'!O$53,NA())</f>
        <v>1591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33754</v>
      </c>
      <c r="E56" s="137"/>
      <c r="F56" s="137"/>
      <c r="G56" s="137">
        <f>'将来負担比率（分子）の構造'!J$52</f>
        <v>34434</v>
      </c>
      <c r="H56" s="137"/>
      <c r="I56" s="137"/>
      <c r="J56" s="137">
        <f>'将来負担比率（分子）の構造'!K$52</f>
        <v>34479</v>
      </c>
      <c r="K56" s="137"/>
      <c r="L56" s="137"/>
      <c r="M56" s="137">
        <f>'将来負担比率（分子）の構造'!L$52</f>
        <v>35451</v>
      </c>
      <c r="N56" s="137"/>
      <c r="O56" s="137"/>
      <c r="P56" s="137">
        <f>'将来負担比率（分子）の構造'!M$52</f>
        <v>34677</v>
      </c>
    </row>
    <row r="57" spans="1:16" x14ac:dyDescent="0.15">
      <c r="A57" s="137" t="s">
        <v>36</v>
      </c>
      <c r="B57" s="137"/>
      <c r="C57" s="137"/>
      <c r="D57" s="137">
        <f>'将来負担比率（分子）の構造'!I$51</f>
        <v>1487</v>
      </c>
      <c r="E57" s="137"/>
      <c r="F57" s="137"/>
      <c r="G57" s="137">
        <f>'将来負担比率（分子）の構造'!J$51</f>
        <v>1438</v>
      </c>
      <c r="H57" s="137"/>
      <c r="I57" s="137"/>
      <c r="J57" s="137">
        <f>'将来負担比率（分子）の構造'!K$51</f>
        <v>2134</v>
      </c>
      <c r="K57" s="137"/>
      <c r="L57" s="137"/>
      <c r="M57" s="137">
        <f>'将来負担比率（分子）の構造'!L$51</f>
        <v>2545</v>
      </c>
      <c r="N57" s="137"/>
      <c r="O57" s="137"/>
      <c r="P57" s="137">
        <f>'将来負担比率（分子）の構造'!M$51</f>
        <v>2548</v>
      </c>
    </row>
    <row r="58" spans="1:16" x14ac:dyDescent="0.15">
      <c r="A58" s="137" t="s">
        <v>35</v>
      </c>
      <c r="B58" s="137"/>
      <c r="C58" s="137"/>
      <c r="D58" s="137">
        <f>'将来負担比率（分子）の構造'!I$50</f>
        <v>4370</v>
      </c>
      <c r="E58" s="137"/>
      <c r="F58" s="137"/>
      <c r="G58" s="137">
        <f>'将来負担比率（分子）の構造'!J$50</f>
        <v>4600</v>
      </c>
      <c r="H58" s="137"/>
      <c r="I58" s="137"/>
      <c r="J58" s="137">
        <f>'将来負担比率（分子）の構造'!K$50</f>
        <v>4443</v>
      </c>
      <c r="K58" s="137"/>
      <c r="L58" s="137"/>
      <c r="M58" s="137">
        <f>'将来負担比率（分子）の構造'!L$50</f>
        <v>4787</v>
      </c>
      <c r="N58" s="137"/>
      <c r="O58" s="137"/>
      <c r="P58" s="137">
        <f>'将来負担比率（分子）の構造'!M$50</f>
        <v>4529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v>
      </c>
      <c r="C61" s="137"/>
      <c r="D61" s="137"/>
      <c r="E61" s="137">
        <f>'将来負担比率（分子）の構造'!J$46</f>
        <v>4</v>
      </c>
      <c r="F61" s="137"/>
      <c r="G61" s="137"/>
      <c r="H61" s="137" t="str">
        <f>'将来負担比率（分子）の構造'!K$46</f>
        <v>-</v>
      </c>
      <c r="I61" s="137"/>
      <c r="J61" s="137"/>
      <c r="K61" s="137">
        <f>'将来負担比率（分子）の構造'!L$46</f>
        <v>3</v>
      </c>
      <c r="L61" s="137"/>
      <c r="M61" s="137"/>
      <c r="N61" s="137">
        <f>'将来負担比率（分子）の構造'!M$46</f>
        <v>0</v>
      </c>
      <c r="O61" s="137"/>
      <c r="P61" s="137"/>
    </row>
    <row r="62" spans="1:16" x14ac:dyDescent="0.15">
      <c r="A62" s="137" t="s">
        <v>29</v>
      </c>
      <c r="B62" s="137">
        <f>'将来負担比率（分子）の構造'!I$45</f>
        <v>3160</v>
      </c>
      <c r="C62" s="137"/>
      <c r="D62" s="137"/>
      <c r="E62" s="137">
        <f>'将来負担比率（分子）の構造'!J$45</f>
        <v>3065</v>
      </c>
      <c r="F62" s="137"/>
      <c r="G62" s="137"/>
      <c r="H62" s="137">
        <f>'将来負担比率（分子）の構造'!K$45</f>
        <v>2676</v>
      </c>
      <c r="I62" s="137"/>
      <c r="J62" s="137"/>
      <c r="K62" s="137">
        <f>'将来負担比率（分子）の構造'!L$45</f>
        <v>2796</v>
      </c>
      <c r="L62" s="137"/>
      <c r="M62" s="137"/>
      <c r="N62" s="137">
        <f>'将来負担比率（分子）の構造'!M$45</f>
        <v>2929</v>
      </c>
      <c r="O62" s="137"/>
      <c r="P62" s="137"/>
    </row>
    <row r="63" spans="1:16" x14ac:dyDescent="0.15">
      <c r="A63" s="137" t="s">
        <v>28</v>
      </c>
      <c r="B63" s="137">
        <f>'将来負担比率（分子）の構造'!I$44</f>
        <v>1102</v>
      </c>
      <c r="C63" s="137"/>
      <c r="D63" s="137"/>
      <c r="E63" s="137">
        <f>'将来負担比率（分子）の構造'!J$44</f>
        <v>1356</v>
      </c>
      <c r="F63" s="137"/>
      <c r="G63" s="137"/>
      <c r="H63" s="137">
        <f>'将来負担比率（分子）の構造'!K$44</f>
        <v>1858</v>
      </c>
      <c r="I63" s="137"/>
      <c r="J63" s="137"/>
      <c r="K63" s="137">
        <f>'将来負担比率（分子）の構造'!L$44</f>
        <v>1624</v>
      </c>
      <c r="L63" s="137"/>
      <c r="M63" s="137"/>
      <c r="N63" s="137">
        <f>'将来負担比率（分子）の構造'!M$44</f>
        <v>1569</v>
      </c>
      <c r="O63" s="137"/>
      <c r="P63" s="137"/>
    </row>
    <row r="64" spans="1:16" x14ac:dyDescent="0.15">
      <c r="A64" s="137" t="s">
        <v>27</v>
      </c>
      <c r="B64" s="137">
        <f>'将来負担比率（分子）の構造'!I$43</f>
        <v>22330</v>
      </c>
      <c r="C64" s="137"/>
      <c r="D64" s="137"/>
      <c r="E64" s="137">
        <f>'将来負担比率（分子）の構造'!J$43</f>
        <v>21724</v>
      </c>
      <c r="F64" s="137"/>
      <c r="G64" s="137"/>
      <c r="H64" s="137">
        <f>'将来負担比率（分子）の構造'!K$43</f>
        <v>21166</v>
      </c>
      <c r="I64" s="137"/>
      <c r="J64" s="137"/>
      <c r="K64" s="137">
        <f>'将来負担比率（分子）の構造'!L$43</f>
        <v>20364</v>
      </c>
      <c r="L64" s="137"/>
      <c r="M64" s="137"/>
      <c r="N64" s="137">
        <f>'将来負担比率（分子）の構造'!M$43</f>
        <v>19737</v>
      </c>
      <c r="O64" s="137"/>
      <c r="P64" s="137"/>
    </row>
    <row r="65" spans="1:16" x14ac:dyDescent="0.15">
      <c r="A65" s="137" t="s">
        <v>26</v>
      </c>
      <c r="B65" s="137">
        <f>'将来負担比率（分子）の構造'!I$42</f>
        <v>34</v>
      </c>
      <c r="C65" s="137"/>
      <c r="D65" s="137"/>
      <c r="E65" s="137">
        <f>'将来負担比率（分子）の構造'!J$42</f>
        <v>20</v>
      </c>
      <c r="F65" s="137"/>
      <c r="G65" s="137"/>
      <c r="H65" s="137">
        <f>'将来負担比率（分子）の構造'!K$42</f>
        <v>11</v>
      </c>
      <c r="I65" s="137"/>
      <c r="J65" s="137"/>
      <c r="K65" s="137">
        <f>'将来負担比率（分子）の構造'!L$42</f>
        <v>12</v>
      </c>
      <c r="L65" s="137"/>
      <c r="M65" s="137"/>
      <c r="N65" s="137">
        <f>'将来負担比率（分子）の構造'!M$42</f>
        <v>6</v>
      </c>
      <c r="O65" s="137"/>
      <c r="P65" s="137"/>
    </row>
    <row r="66" spans="1:16" x14ac:dyDescent="0.15">
      <c r="A66" s="137" t="s">
        <v>25</v>
      </c>
      <c r="B66" s="137">
        <f>'将来負担比率（分子）の構造'!I$41</f>
        <v>28110</v>
      </c>
      <c r="C66" s="137"/>
      <c r="D66" s="137"/>
      <c r="E66" s="137">
        <f>'将来負担比率（分子）の構造'!J$41</f>
        <v>28171</v>
      </c>
      <c r="F66" s="137"/>
      <c r="G66" s="137"/>
      <c r="H66" s="137">
        <f>'将来負担比率（分子）の構造'!K$41</f>
        <v>29645</v>
      </c>
      <c r="I66" s="137"/>
      <c r="J66" s="137"/>
      <c r="K66" s="137">
        <f>'将来負担比率（分子）の構造'!L$41</f>
        <v>31616</v>
      </c>
      <c r="L66" s="137"/>
      <c r="M66" s="137"/>
      <c r="N66" s="137">
        <f>'将来負担比率（分子）の構造'!M$41</f>
        <v>31286</v>
      </c>
      <c r="O66" s="137"/>
      <c r="P66" s="137"/>
    </row>
    <row r="67" spans="1:16" x14ac:dyDescent="0.15">
      <c r="A67" s="137" t="s">
        <v>64</v>
      </c>
      <c r="B67" s="137" t="e">
        <f>NA()</f>
        <v>#N/A</v>
      </c>
      <c r="C67" s="137">
        <f>IF(ISNUMBER('将来負担比率（分子）の構造'!I$53), IF('将来負担比率（分子）の構造'!I$53 &lt; 0, 0, '将来負担比率（分子）の構造'!I$53), NA())</f>
        <v>15131</v>
      </c>
      <c r="D67" s="137" t="e">
        <f>NA()</f>
        <v>#N/A</v>
      </c>
      <c r="E67" s="137" t="e">
        <f>NA()</f>
        <v>#N/A</v>
      </c>
      <c r="F67" s="137">
        <f>IF(ISNUMBER('将来負担比率（分子）の構造'!J$53), IF('将来負担比率（分子）の構造'!J$53 &lt; 0, 0, '将来負担比率（分子）の構造'!J$53), NA())</f>
        <v>13868</v>
      </c>
      <c r="G67" s="137" t="e">
        <f>NA()</f>
        <v>#N/A</v>
      </c>
      <c r="H67" s="137" t="e">
        <f>NA()</f>
        <v>#N/A</v>
      </c>
      <c r="I67" s="137">
        <f>IF(ISNUMBER('将来負担比率（分子）の構造'!K$53), IF('将来負担比率（分子）の構造'!K$53 &lt; 0, 0, '将来負担比率（分子）の構造'!K$53), NA())</f>
        <v>14299</v>
      </c>
      <c r="J67" s="137" t="e">
        <f>NA()</f>
        <v>#N/A</v>
      </c>
      <c r="K67" s="137" t="e">
        <f>NA()</f>
        <v>#N/A</v>
      </c>
      <c r="L67" s="137">
        <f>IF(ISNUMBER('将来負担比率（分子）の構造'!L$53), IF('将来負担比率（分子）の構造'!L$53 &lt; 0, 0, '将来負担比率（分子）の構造'!L$53), NA())</f>
        <v>13631</v>
      </c>
      <c r="M67" s="137" t="e">
        <f>NA()</f>
        <v>#N/A</v>
      </c>
      <c r="N67" s="137" t="e">
        <f>NA()</f>
        <v>#N/A</v>
      </c>
      <c r="O67" s="137">
        <f>IF(ISNUMBER('将来負担比率（分子）の構造'!M$53), IF('将来負担比率（分子）の構造'!M$53 &lt; 0, 0, '将来負担比率（分子）の構造'!M$53), NA())</f>
        <v>13774</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5567558</v>
      </c>
      <c r="S5" s="671"/>
      <c r="T5" s="671"/>
      <c r="U5" s="671"/>
      <c r="V5" s="671"/>
      <c r="W5" s="671"/>
      <c r="X5" s="671"/>
      <c r="Y5" s="718"/>
      <c r="Z5" s="731">
        <v>18.8</v>
      </c>
      <c r="AA5" s="731"/>
      <c r="AB5" s="731"/>
      <c r="AC5" s="731"/>
      <c r="AD5" s="732">
        <v>5566702</v>
      </c>
      <c r="AE5" s="732"/>
      <c r="AF5" s="732"/>
      <c r="AG5" s="732"/>
      <c r="AH5" s="732"/>
      <c r="AI5" s="732"/>
      <c r="AJ5" s="732"/>
      <c r="AK5" s="732"/>
      <c r="AL5" s="719">
        <v>41.4</v>
      </c>
      <c r="AM5" s="688"/>
      <c r="AN5" s="688"/>
      <c r="AO5" s="720"/>
      <c r="AP5" s="707" t="s">
        <v>210</v>
      </c>
      <c r="AQ5" s="708"/>
      <c r="AR5" s="708"/>
      <c r="AS5" s="708"/>
      <c r="AT5" s="708"/>
      <c r="AU5" s="708"/>
      <c r="AV5" s="708"/>
      <c r="AW5" s="708"/>
      <c r="AX5" s="708"/>
      <c r="AY5" s="708"/>
      <c r="AZ5" s="708"/>
      <c r="BA5" s="708"/>
      <c r="BB5" s="708"/>
      <c r="BC5" s="708"/>
      <c r="BD5" s="708"/>
      <c r="BE5" s="708"/>
      <c r="BF5" s="709"/>
      <c r="BG5" s="620">
        <v>5564871</v>
      </c>
      <c r="BH5" s="621"/>
      <c r="BI5" s="621"/>
      <c r="BJ5" s="621"/>
      <c r="BK5" s="621"/>
      <c r="BL5" s="621"/>
      <c r="BM5" s="621"/>
      <c r="BN5" s="622"/>
      <c r="BO5" s="673">
        <v>100</v>
      </c>
      <c r="BP5" s="673"/>
      <c r="BQ5" s="673"/>
      <c r="BR5" s="673"/>
      <c r="BS5" s="674">
        <v>268643</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211163</v>
      </c>
      <c r="S6" s="621"/>
      <c r="T6" s="621"/>
      <c r="U6" s="621"/>
      <c r="V6" s="621"/>
      <c r="W6" s="621"/>
      <c r="X6" s="621"/>
      <c r="Y6" s="622"/>
      <c r="Z6" s="673">
        <v>0.7</v>
      </c>
      <c r="AA6" s="673"/>
      <c r="AB6" s="673"/>
      <c r="AC6" s="673"/>
      <c r="AD6" s="674">
        <v>211163</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5564871</v>
      </c>
      <c r="BH6" s="621"/>
      <c r="BI6" s="621"/>
      <c r="BJ6" s="621"/>
      <c r="BK6" s="621"/>
      <c r="BL6" s="621"/>
      <c r="BM6" s="621"/>
      <c r="BN6" s="622"/>
      <c r="BO6" s="673">
        <v>100</v>
      </c>
      <c r="BP6" s="673"/>
      <c r="BQ6" s="673"/>
      <c r="BR6" s="673"/>
      <c r="BS6" s="674">
        <v>268643</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192229</v>
      </c>
      <c r="CS6" s="621"/>
      <c r="CT6" s="621"/>
      <c r="CU6" s="621"/>
      <c r="CV6" s="621"/>
      <c r="CW6" s="621"/>
      <c r="CX6" s="621"/>
      <c r="CY6" s="622"/>
      <c r="CZ6" s="673">
        <v>0.7</v>
      </c>
      <c r="DA6" s="673"/>
      <c r="DB6" s="673"/>
      <c r="DC6" s="673"/>
      <c r="DD6" s="626" t="s">
        <v>217</v>
      </c>
      <c r="DE6" s="621"/>
      <c r="DF6" s="621"/>
      <c r="DG6" s="621"/>
      <c r="DH6" s="621"/>
      <c r="DI6" s="621"/>
      <c r="DJ6" s="621"/>
      <c r="DK6" s="621"/>
      <c r="DL6" s="621"/>
      <c r="DM6" s="621"/>
      <c r="DN6" s="621"/>
      <c r="DO6" s="621"/>
      <c r="DP6" s="622"/>
      <c r="DQ6" s="626">
        <v>192229</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8164</v>
      </c>
      <c r="S7" s="621"/>
      <c r="T7" s="621"/>
      <c r="U7" s="621"/>
      <c r="V7" s="621"/>
      <c r="W7" s="621"/>
      <c r="X7" s="621"/>
      <c r="Y7" s="622"/>
      <c r="Z7" s="673">
        <v>0</v>
      </c>
      <c r="AA7" s="673"/>
      <c r="AB7" s="673"/>
      <c r="AC7" s="673"/>
      <c r="AD7" s="674">
        <v>8164</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2317221</v>
      </c>
      <c r="BH7" s="621"/>
      <c r="BI7" s="621"/>
      <c r="BJ7" s="621"/>
      <c r="BK7" s="621"/>
      <c r="BL7" s="621"/>
      <c r="BM7" s="621"/>
      <c r="BN7" s="622"/>
      <c r="BO7" s="673">
        <v>41.6</v>
      </c>
      <c r="BP7" s="673"/>
      <c r="BQ7" s="673"/>
      <c r="BR7" s="673"/>
      <c r="BS7" s="674">
        <v>89462</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3294049</v>
      </c>
      <c r="CS7" s="621"/>
      <c r="CT7" s="621"/>
      <c r="CU7" s="621"/>
      <c r="CV7" s="621"/>
      <c r="CW7" s="621"/>
      <c r="CX7" s="621"/>
      <c r="CY7" s="622"/>
      <c r="CZ7" s="673">
        <v>11.6</v>
      </c>
      <c r="DA7" s="673"/>
      <c r="DB7" s="673"/>
      <c r="DC7" s="673"/>
      <c r="DD7" s="626">
        <v>130414</v>
      </c>
      <c r="DE7" s="621"/>
      <c r="DF7" s="621"/>
      <c r="DG7" s="621"/>
      <c r="DH7" s="621"/>
      <c r="DI7" s="621"/>
      <c r="DJ7" s="621"/>
      <c r="DK7" s="621"/>
      <c r="DL7" s="621"/>
      <c r="DM7" s="621"/>
      <c r="DN7" s="621"/>
      <c r="DO7" s="621"/>
      <c r="DP7" s="622"/>
      <c r="DQ7" s="626">
        <v>2080173</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16198</v>
      </c>
      <c r="S8" s="621"/>
      <c r="T8" s="621"/>
      <c r="U8" s="621"/>
      <c r="V8" s="621"/>
      <c r="W8" s="621"/>
      <c r="X8" s="621"/>
      <c r="Y8" s="622"/>
      <c r="Z8" s="673">
        <v>0.1</v>
      </c>
      <c r="AA8" s="673"/>
      <c r="AB8" s="673"/>
      <c r="AC8" s="673"/>
      <c r="AD8" s="674">
        <v>16198</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80768</v>
      </c>
      <c r="BH8" s="621"/>
      <c r="BI8" s="621"/>
      <c r="BJ8" s="621"/>
      <c r="BK8" s="621"/>
      <c r="BL8" s="621"/>
      <c r="BM8" s="621"/>
      <c r="BN8" s="622"/>
      <c r="BO8" s="673">
        <v>1.5</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9666861</v>
      </c>
      <c r="CS8" s="621"/>
      <c r="CT8" s="621"/>
      <c r="CU8" s="621"/>
      <c r="CV8" s="621"/>
      <c r="CW8" s="621"/>
      <c r="CX8" s="621"/>
      <c r="CY8" s="622"/>
      <c r="CZ8" s="673">
        <v>33.9</v>
      </c>
      <c r="DA8" s="673"/>
      <c r="DB8" s="673"/>
      <c r="DC8" s="673"/>
      <c r="DD8" s="626">
        <v>93284</v>
      </c>
      <c r="DE8" s="621"/>
      <c r="DF8" s="621"/>
      <c r="DG8" s="621"/>
      <c r="DH8" s="621"/>
      <c r="DI8" s="621"/>
      <c r="DJ8" s="621"/>
      <c r="DK8" s="621"/>
      <c r="DL8" s="621"/>
      <c r="DM8" s="621"/>
      <c r="DN8" s="621"/>
      <c r="DO8" s="621"/>
      <c r="DP8" s="622"/>
      <c r="DQ8" s="626">
        <v>4361897</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9543</v>
      </c>
      <c r="S9" s="621"/>
      <c r="T9" s="621"/>
      <c r="U9" s="621"/>
      <c r="V9" s="621"/>
      <c r="W9" s="621"/>
      <c r="X9" s="621"/>
      <c r="Y9" s="622"/>
      <c r="Z9" s="673">
        <v>0</v>
      </c>
      <c r="AA9" s="673"/>
      <c r="AB9" s="673"/>
      <c r="AC9" s="673"/>
      <c r="AD9" s="674">
        <v>9543</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1755508</v>
      </c>
      <c r="BH9" s="621"/>
      <c r="BI9" s="621"/>
      <c r="BJ9" s="621"/>
      <c r="BK9" s="621"/>
      <c r="BL9" s="621"/>
      <c r="BM9" s="621"/>
      <c r="BN9" s="622"/>
      <c r="BO9" s="673">
        <v>31.5</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1158436</v>
      </c>
      <c r="CS9" s="621"/>
      <c r="CT9" s="621"/>
      <c r="CU9" s="621"/>
      <c r="CV9" s="621"/>
      <c r="CW9" s="621"/>
      <c r="CX9" s="621"/>
      <c r="CY9" s="622"/>
      <c r="CZ9" s="673">
        <v>4.0999999999999996</v>
      </c>
      <c r="DA9" s="673"/>
      <c r="DB9" s="673"/>
      <c r="DC9" s="673"/>
      <c r="DD9" s="626">
        <v>9088</v>
      </c>
      <c r="DE9" s="621"/>
      <c r="DF9" s="621"/>
      <c r="DG9" s="621"/>
      <c r="DH9" s="621"/>
      <c r="DI9" s="621"/>
      <c r="DJ9" s="621"/>
      <c r="DK9" s="621"/>
      <c r="DL9" s="621"/>
      <c r="DM9" s="621"/>
      <c r="DN9" s="621"/>
      <c r="DO9" s="621"/>
      <c r="DP9" s="622"/>
      <c r="DQ9" s="626">
        <v>1039439</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922326</v>
      </c>
      <c r="S10" s="621"/>
      <c r="T10" s="621"/>
      <c r="U10" s="621"/>
      <c r="V10" s="621"/>
      <c r="W10" s="621"/>
      <c r="X10" s="621"/>
      <c r="Y10" s="622"/>
      <c r="Z10" s="673">
        <v>3.1</v>
      </c>
      <c r="AA10" s="673"/>
      <c r="AB10" s="673"/>
      <c r="AC10" s="673"/>
      <c r="AD10" s="674">
        <v>922326</v>
      </c>
      <c r="AE10" s="674"/>
      <c r="AF10" s="674"/>
      <c r="AG10" s="674"/>
      <c r="AH10" s="674"/>
      <c r="AI10" s="674"/>
      <c r="AJ10" s="674"/>
      <c r="AK10" s="674"/>
      <c r="AL10" s="643">
        <v>6.9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174223</v>
      </c>
      <c r="BH10" s="621"/>
      <c r="BI10" s="621"/>
      <c r="BJ10" s="621"/>
      <c r="BK10" s="621"/>
      <c r="BL10" s="621"/>
      <c r="BM10" s="621"/>
      <c r="BN10" s="622"/>
      <c r="BO10" s="673">
        <v>3.1</v>
      </c>
      <c r="BP10" s="673"/>
      <c r="BQ10" s="673"/>
      <c r="BR10" s="673"/>
      <c r="BS10" s="626">
        <v>28937</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773</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73</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2332</v>
      </c>
      <c r="S11" s="621"/>
      <c r="T11" s="621"/>
      <c r="U11" s="621"/>
      <c r="V11" s="621"/>
      <c r="W11" s="621"/>
      <c r="X11" s="621"/>
      <c r="Y11" s="622"/>
      <c r="Z11" s="673">
        <v>0</v>
      </c>
      <c r="AA11" s="673"/>
      <c r="AB11" s="673"/>
      <c r="AC11" s="673"/>
      <c r="AD11" s="674">
        <v>2332</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306722</v>
      </c>
      <c r="BH11" s="621"/>
      <c r="BI11" s="621"/>
      <c r="BJ11" s="621"/>
      <c r="BK11" s="621"/>
      <c r="BL11" s="621"/>
      <c r="BM11" s="621"/>
      <c r="BN11" s="622"/>
      <c r="BO11" s="673">
        <v>5.5</v>
      </c>
      <c r="BP11" s="673"/>
      <c r="BQ11" s="673"/>
      <c r="BR11" s="673"/>
      <c r="BS11" s="626">
        <v>60525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1318342</v>
      </c>
      <c r="CS11" s="621"/>
      <c r="CT11" s="621"/>
      <c r="CU11" s="621"/>
      <c r="CV11" s="621"/>
      <c r="CW11" s="621"/>
      <c r="CX11" s="621"/>
      <c r="CY11" s="622"/>
      <c r="CZ11" s="673">
        <v>4.5999999999999996</v>
      </c>
      <c r="DA11" s="673"/>
      <c r="DB11" s="673"/>
      <c r="DC11" s="673"/>
      <c r="DD11" s="626">
        <v>288630</v>
      </c>
      <c r="DE11" s="621"/>
      <c r="DF11" s="621"/>
      <c r="DG11" s="621"/>
      <c r="DH11" s="621"/>
      <c r="DI11" s="621"/>
      <c r="DJ11" s="621"/>
      <c r="DK11" s="621"/>
      <c r="DL11" s="621"/>
      <c r="DM11" s="621"/>
      <c r="DN11" s="621"/>
      <c r="DO11" s="621"/>
      <c r="DP11" s="622"/>
      <c r="DQ11" s="626">
        <v>727326</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2722298</v>
      </c>
      <c r="BH12" s="621"/>
      <c r="BI12" s="621"/>
      <c r="BJ12" s="621"/>
      <c r="BK12" s="621"/>
      <c r="BL12" s="621"/>
      <c r="BM12" s="621"/>
      <c r="BN12" s="622"/>
      <c r="BO12" s="673">
        <v>48.9</v>
      </c>
      <c r="BP12" s="673"/>
      <c r="BQ12" s="673"/>
      <c r="BR12" s="673"/>
      <c r="BS12" s="626">
        <v>179181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3055004</v>
      </c>
      <c r="CS12" s="621"/>
      <c r="CT12" s="621"/>
      <c r="CU12" s="621"/>
      <c r="CV12" s="621"/>
      <c r="CW12" s="621"/>
      <c r="CX12" s="621"/>
      <c r="CY12" s="622"/>
      <c r="CZ12" s="673">
        <v>10.7</v>
      </c>
      <c r="DA12" s="673"/>
      <c r="DB12" s="673"/>
      <c r="DC12" s="673"/>
      <c r="DD12" s="626">
        <v>57256</v>
      </c>
      <c r="DE12" s="621"/>
      <c r="DF12" s="621"/>
      <c r="DG12" s="621"/>
      <c r="DH12" s="621"/>
      <c r="DI12" s="621"/>
      <c r="DJ12" s="621"/>
      <c r="DK12" s="621"/>
      <c r="DL12" s="621"/>
      <c r="DM12" s="621"/>
      <c r="DN12" s="621"/>
      <c r="DO12" s="621"/>
      <c r="DP12" s="622"/>
      <c r="DQ12" s="626">
        <v>563727</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39380</v>
      </c>
      <c r="S13" s="621"/>
      <c r="T13" s="621"/>
      <c r="U13" s="621"/>
      <c r="V13" s="621"/>
      <c r="W13" s="621"/>
      <c r="X13" s="621"/>
      <c r="Y13" s="622"/>
      <c r="Z13" s="673">
        <v>0.1</v>
      </c>
      <c r="AA13" s="673"/>
      <c r="AB13" s="673"/>
      <c r="AC13" s="673"/>
      <c r="AD13" s="674">
        <v>39380</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2701291</v>
      </c>
      <c r="BH13" s="621"/>
      <c r="BI13" s="621"/>
      <c r="BJ13" s="621"/>
      <c r="BK13" s="621"/>
      <c r="BL13" s="621"/>
      <c r="BM13" s="621"/>
      <c r="BN13" s="622"/>
      <c r="BO13" s="673">
        <v>48.5</v>
      </c>
      <c r="BP13" s="673"/>
      <c r="BQ13" s="673"/>
      <c r="BR13" s="673"/>
      <c r="BS13" s="626">
        <v>179181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2711418</v>
      </c>
      <c r="CS13" s="621"/>
      <c r="CT13" s="621"/>
      <c r="CU13" s="621"/>
      <c r="CV13" s="621"/>
      <c r="CW13" s="621"/>
      <c r="CX13" s="621"/>
      <c r="CY13" s="622"/>
      <c r="CZ13" s="673">
        <v>9.5</v>
      </c>
      <c r="DA13" s="673"/>
      <c r="DB13" s="673"/>
      <c r="DC13" s="673"/>
      <c r="DD13" s="626">
        <v>802003</v>
      </c>
      <c r="DE13" s="621"/>
      <c r="DF13" s="621"/>
      <c r="DG13" s="621"/>
      <c r="DH13" s="621"/>
      <c r="DI13" s="621"/>
      <c r="DJ13" s="621"/>
      <c r="DK13" s="621"/>
      <c r="DL13" s="621"/>
      <c r="DM13" s="621"/>
      <c r="DN13" s="621"/>
      <c r="DO13" s="621"/>
      <c r="DP13" s="622"/>
      <c r="DQ13" s="626">
        <v>1726296</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165242</v>
      </c>
      <c r="BH14" s="621"/>
      <c r="BI14" s="621"/>
      <c r="BJ14" s="621"/>
      <c r="BK14" s="621"/>
      <c r="BL14" s="621"/>
      <c r="BM14" s="621"/>
      <c r="BN14" s="622"/>
      <c r="BO14" s="673">
        <v>3</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814044</v>
      </c>
      <c r="CS14" s="621"/>
      <c r="CT14" s="621"/>
      <c r="CU14" s="621"/>
      <c r="CV14" s="621"/>
      <c r="CW14" s="621"/>
      <c r="CX14" s="621"/>
      <c r="CY14" s="622"/>
      <c r="CZ14" s="673">
        <v>2.9</v>
      </c>
      <c r="DA14" s="673"/>
      <c r="DB14" s="673"/>
      <c r="DC14" s="673"/>
      <c r="DD14" s="626">
        <v>99127</v>
      </c>
      <c r="DE14" s="621"/>
      <c r="DF14" s="621"/>
      <c r="DG14" s="621"/>
      <c r="DH14" s="621"/>
      <c r="DI14" s="621"/>
      <c r="DJ14" s="621"/>
      <c r="DK14" s="621"/>
      <c r="DL14" s="621"/>
      <c r="DM14" s="621"/>
      <c r="DN14" s="621"/>
      <c r="DO14" s="621"/>
      <c r="DP14" s="622"/>
      <c r="DQ14" s="626">
        <v>696735</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13436</v>
      </c>
      <c r="S15" s="621"/>
      <c r="T15" s="621"/>
      <c r="U15" s="621"/>
      <c r="V15" s="621"/>
      <c r="W15" s="621"/>
      <c r="X15" s="621"/>
      <c r="Y15" s="622"/>
      <c r="Z15" s="673">
        <v>0</v>
      </c>
      <c r="AA15" s="673"/>
      <c r="AB15" s="673"/>
      <c r="AC15" s="673"/>
      <c r="AD15" s="674">
        <v>13436</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360110</v>
      </c>
      <c r="BH15" s="621"/>
      <c r="BI15" s="621"/>
      <c r="BJ15" s="621"/>
      <c r="BK15" s="621"/>
      <c r="BL15" s="621"/>
      <c r="BM15" s="621"/>
      <c r="BN15" s="622"/>
      <c r="BO15" s="673">
        <v>6.5</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3085929</v>
      </c>
      <c r="CS15" s="621"/>
      <c r="CT15" s="621"/>
      <c r="CU15" s="621"/>
      <c r="CV15" s="621"/>
      <c r="CW15" s="621"/>
      <c r="CX15" s="621"/>
      <c r="CY15" s="622"/>
      <c r="CZ15" s="673">
        <v>10.8</v>
      </c>
      <c r="DA15" s="673"/>
      <c r="DB15" s="673"/>
      <c r="DC15" s="673"/>
      <c r="DD15" s="626">
        <v>1371996</v>
      </c>
      <c r="DE15" s="621"/>
      <c r="DF15" s="621"/>
      <c r="DG15" s="621"/>
      <c r="DH15" s="621"/>
      <c r="DI15" s="621"/>
      <c r="DJ15" s="621"/>
      <c r="DK15" s="621"/>
      <c r="DL15" s="621"/>
      <c r="DM15" s="621"/>
      <c r="DN15" s="621"/>
      <c r="DO15" s="621"/>
      <c r="DP15" s="622"/>
      <c r="DQ15" s="626">
        <v>1666216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7589807</v>
      </c>
      <c r="S16" s="621"/>
      <c r="T16" s="621"/>
      <c r="U16" s="621"/>
      <c r="V16" s="621"/>
      <c r="W16" s="621"/>
      <c r="X16" s="621"/>
      <c r="Y16" s="622"/>
      <c r="Z16" s="673">
        <v>25.6</v>
      </c>
      <c r="AA16" s="673"/>
      <c r="AB16" s="673"/>
      <c r="AC16" s="673"/>
      <c r="AD16" s="674">
        <v>6621535</v>
      </c>
      <c r="AE16" s="674"/>
      <c r="AF16" s="674"/>
      <c r="AG16" s="674"/>
      <c r="AH16" s="674"/>
      <c r="AI16" s="674"/>
      <c r="AJ16" s="674"/>
      <c r="AK16" s="674"/>
      <c r="AL16" s="643">
        <v>49.3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424005</v>
      </c>
      <c r="CS16" s="621"/>
      <c r="CT16" s="621"/>
      <c r="CU16" s="621"/>
      <c r="CV16" s="621"/>
      <c r="CW16" s="621"/>
      <c r="CX16" s="621"/>
      <c r="CY16" s="622"/>
      <c r="CZ16" s="673">
        <v>1.5</v>
      </c>
      <c r="DA16" s="673"/>
      <c r="DB16" s="673"/>
      <c r="DC16" s="673"/>
      <c r="DD16" s="626" t="s">
        <v>113</v>
      </c>
      <c r="DE16" s="621"/>
      <c r="DF16" s="621"/>
      <c r="DG16" s="621"/>
      <c r="DH16" s="621"/>
      <c r="DI16" s="621"/>
      <c r="DJ16" s="621"/>
      <c r="DK16" s="621"/>
      <c r="DL16" s="621"/>
      <c r="DM16" s="621"/>
      <c r="DN16" s="621"/>
      <c r="DO16" s="621"/>
      <c r="DP16" s="622"/>
      <c r="DQ16" s="626">
        <v>107375</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6621535</v>
      </c>
      <c r="S17" s="621"/>
      <c r="T17" s="621"/>
      <c r="U17" s="621"/>
      <c r="V17" s="621"/>
      <c r="W17" s="621"/>
      <c r="X17" s="621"/>
      <c r="Y17" s="622"/>
      <c r="Z17" s="673">
        <v>22.4</v>
      </c>
      <c r="AA17" s="673"/>
      <c r="AB17" s="673"/>
      <c r="AC17" s="673"/>
      <c r="AD17" s="674">
        <v>6621535</v>
      </c>
      <c r="AE17" s="674"/>
      <c r="AF17" s="674"/>
      <c r="AG17" s="674"/>
      <c r="AH17" s="674"/>
      <c r="AI17" s="674"/>
      <c r="AJ17" s="674"/>
      <c r="AK17" s="674"/>
      <c r="AL17" s="643">
        <v>49.3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2770568</v>
      </c>
      <c r="CS17" s="621"/>
      <c r="CT17" s="621"/>
      <c r="CU17" s="621"/>
      <c r="CV17" s="621"/>
      <c r="CW17" s="621"/>
      <c r="CX17" s="621"/>
      <c r="CY17" s="622"/>
      <c r="CZ17" s="673">
        <v>9.6999999999999993</v>
      </c>
      <c r="DA17" s="673"/>
      <c r="DB17" s="673"/>
      <c r="DC17" s="673"/>
      <c r="DD17" s="626" t="s">
        <v>113</v>
      </c>
      <c r="DE17" s="621"/>
      <c r="DF17" s="621"/>
      <c r="DG17" s="621"/>
      <c r="DH17" s="621"/>
      <c r="DI17" s="621"/>
      <c r="DJ17" s="621"/>
      <c r="DK17" s="621"/>
      <c r="DL17" s="621"/>
      <c r="DM17" s="621"/>
      <c r="DN17" s="621"/>
      <c r="DO17" s="621"/>
      <c r="DP17" s="622"/>
      <c r="DQ17" s="626">
        <v>2597072</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968272</v>
      </c>
      <c r="S18" s="621"/>
      <c r="T18" s="621"/>
      <c r="U18" s="621"/>
      <c r="V18" s="621"/>
      <c r="W18" s="621"/>
      <c r="X18" s="621"/>
      <c r="Y18" s="622"/>
      <c r="Z18" s="673">
        <v>3.3</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2687</v>
      </c>
      <c r="BH19" s="621"/>
      <c r="BI19" s="621"/>
      <c r="BJ19" s="621"/>
      <c r="BK19" s="621"/>
      <c r="BL19" s="621"/>
      <c r="BM19" s="621"/>
      <c r="BN19" s="622"/>
      <c r="BO19" s="673">
        <v>0</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14379907</v>
      </c>
      <c r="S20" s="621"/>
      <c r="T20" s="621"/>
      <c r="U20" s="621"/>
      <c r="V20" s="621"/>
      <c r="W20" s="621"/>
      <c r="X20" s="621"/>
      <c r="Y20" s="622"/>
      <c r="Z20" s="673">
        <v>48.6</v>
      </c>
      <c r="AA20" s="673"/>
      <c r="AB20" s="673"/>
      <c r="AC20" s="673"/>
      <c r="AD20" s="674">
        <v>13410779</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2687</v>
      </c>
      <c r="BH20" s="621"/>
      <c r="BI20" s="621"/>
      <c r="BJ20" s="621"/>
      <c r="BK20" s="621"/>
      <c r="BL20" s="621"/>
      <c r="BM20" s="621"/>
      <c r="BN20" s="622"/>
      <c r="BO20" s="673">
        <v>0</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28491658</v>
      </c>
      <c r="CS20" s="621"/>
      <c r="CT20" s="621"/>
      <c r="CU20" s="621"/>
      <c r="CV20" s="621"/>
      <c r="CW20" s="621"/>
      <c r="CX20" s="621"/>
      <c r="CY20" s="622"/>
      <c r="CZ20" s="673">
        <v>100</v>
      </c>
      <c r="DA20" s="673"/>
      <c r="DB20" s="673"/>
      <c r="DC20" s="673"/>
      <c r="DD20" s="626">
        <v>2851798</v>
      </c>
      <c r="DE20" s="621"/>
      <c r="DF20" s="621"/>
      <c r="DG20" s="621"/>
      <c r="DH20" s="621"/>
      <c r="DI20" s="621"/>
      <c r="DJ20" s="621"/>
      <c r="DK20" s="621"/>
      <c r="DL20" s="621"/>
      <c r="DM20" s="621"/>
      <c r="DN20" s="621"/>
      <c r="DO20" s="621"/>
      <c r="DP20" s="622"/>
      <c r="DQ20" s="626">
        <v>15758558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6105</v>
      </c>
      <c r="S21" s="621"/>
      <c r="T21" s="621"/>
      <c r="U21" s="621"/>
      <c r="V21" s="621"/>
      <c r="W21" s="621"/>
      <c r="X21" s="621"/>
      <c r="Y21" s="622"/>
      <c r="Z21" s="673">
        <v>0</v>
      </c>
      <c r="AA21" s="673"/>
      <c r="AB21" s="673"/>
      <c r="AC21" s="673"/>
      <c r="AD21" s="674">
        <v>6105</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1831</v>
      </c>
      <c r="BH21" s="621"/>
      <c r="BI21" s="621"/>
      <c r="BJ21" s="621"/>
      <c r="BK21" s="621"/>
      <c r="BL21" s="621"/>
      <c r="BM21" s="621"/>
      <c r="BN21" s="622"/>
      <c r="BO21" s="673">
        <v>0</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194659</v>
      </c>
      <c r="S22" s="621"/>
      <c r="T22" s="621"/>
      <c r="U22" s="621"/>
      <c r="V22" s="621"/>
      <c r="W22" s="621"/>
      <c r="X22" s="621"/>
      <c r="Y22" s="622"/>
      <c r="Z22" s="673">
        <v>0.7</v>
      </c>
      <c r="AA22" s="673"/>
      <c r="AB22" s="673"/>
      <c r="AC22" s="673"/>
      <c r="AD22" s="674">
        <v>2855</v>
      </c>
      <c r="AE22" s="674"/>
      <c r="AF22" s="674"/>
      <c r="AG22" s="674"/>
      <c r="AH22" s="674"/>
      <c r="AI22" s="674"/>
      <c r="AJ22" s="674"/>
      <c r="AK22" s="674"/>
      <c r="AL22" s="643">
        <v>0</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229503</v>
      </c>
      <c r="S23" s="621"/>
      <c r="T23" s="621"/>
      <c r="U23" s="621"/>
      <c r="V23" s="621"/>
      <c r="W23" s="621"/>
      <c r="X23" s="621"/>
      <c r="Y23" s="622"/>
      <c r="Z23" s="673">
        <v>0.8</v>
      </c>
      <c r="AA23" s="673"/>
      <c r="AB23" s="673"/>
      <c r="AC23" s="673"/>
      <c r="AD23" s="674">
        <v>10297</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856</v>
      </c>
      <c r="BH23" s="621"/>
      <c r="BI23" s="621"/>
      <c r="BJ23" s="621"/>
      <c r="BK23" s="621"/>
      <c r="BL23" s="621"/>
      <c r="BM23" s="621"/>
      <c r="BN23" s="622"/>
      <c r="BO23" s="673">
        <v>0</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102685</v>
      </c>
      <c r="S24" s="621"/>
      <c r="T24" s="621"/>
      <c r="U24" s="621"/>
      <c r="V24" s="621"/>
      <c r="W24" s="621"/>
      <c r="X24" s="621"/>
      <c r="Y24" s="622"/>
      <c r="Z24" s="673">
        <v>0.3</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12196894</v>
      </c>
      <c r="CS24" s="671"/>
      <c r="CT24" s="671"/>
      <c r="CU24" s="671"/>
      <c r="CV24" s="671"/>
      <c r="CW24" s="671"/>
      <c r="CX24" s="671"/>
      <c r="CY24" s="718"/>
      <c r="CZ24" s="722">
        <v>42.8</v>
      </c>
      <c r="DA24" s="723"/>
      <c r="DB24" s="723"/>
      <c r="DC24" s="724"/>
      <c r="DD24" s="717">
        <v>7268527</v>
      </c>
      <c r="DE24" s="671"/>
      <c r="DF24" s="671"/>
      <c r="DG24" s="671"/>
      <c r="DH24" s="671"/>
      <c r="DI24" s="671"/>
      <c r="DJ24" s="671"/>
      <c r="DK24" s="718"/>
      <c r="DL24" s="717">
        <v>7106506</v>
      </c>
      <c r="DM24" s="671"/>
      <c r="DN24" s="671"/>
      <c r="DO24" s="671"/>
      <c r="DP24" s="671"/>
      <c r="DQ24" s="671"/>
      <c r="DR24" s="671"/>
      <c r="DS24" s="671"/>
      <c r="DT24" s="671"/>
      <c r="DU24" s="671"/>
      <c r="DV24" s="718"/>
      <c r="DW24" s="719">
        <v>50.2</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4311758</v>
      </c>
      <c r="S25" s="621"/>
      <c r="T25" s="621"/>
      <c r="U25" s="621"/>
      <c r="V25" s="621"/>
      <c r="W25" s="621"/>
      <c r="X25" s="621"/>
      <c r="Y25" s="622"/>
      <c r="Z25" s="673">
        <v>14.6</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3377128</v>
      </c>
      <c r="CS25" s="639"/>
      <c r="CT25" s="639"/>
      <c r="CU25" s="639"/>
      <c r="CV25" s="639"/>
      <c r="CW25" s="639"/>
      <c r="CX25" s="639"/>
      <c r="CY25" s="640"/>
      <c r="CZ25" s="623">
        <v>11.9</v>
      </c>
      <c r="DA25" s="641"/>
      <c r="DB25" s="641"/>
      <c r="DC25" s="642"/>
      <c r="DD25" s="626">
        <v>3054642</v>
      </c>
      <c r="DE25" s="639"/>
      <c r="DF25" s="639"/>
      <c r="DG25" s="639"/>
      <c r="DH25" s="639"/>
      <c r="DI25" s="639"/>
      <c r="DJ25" s="639"/>
      <c r="DK25" s="640"/>
      <c r="DL25" s="626">
        <v>2915443</v>
      </c>
      <c r="DM25" s="639"/>
      <c r="DN25" s="639"/>
      <c r="DO25" s="639"/>
      <c r="DP25" s="639"/>
      <c r="DQ25" s="639"/>
      <c r="DR25" s="639"/>
      <c r="DS25" s="639"/>
      <c r="DT25" s="639"/>
      <c r="DU25" s="639"/>
      <c r="DV25" s="640"/>
      <c r="DW25" s="643">
        <v>20.6</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2130136</v>
      </c>
      <c r="CS26" s="621"/>
      <c r="CT26" s="621"/>
      <c r="CU26" s="621"/>
      <c r="CV26" s="621"/>
      <c r="CW26" s="621"/>
      <c r="CX26" s="621"/>
      <c r="CY26" s="622"/>
      <c r="CZ26" s="623">
        <v>7.5</v>
      </c>
      <c r="DA26" s="641"/>
      <c r="DB26" s="641"/>
      <c r="DC26" s="642"/>
      <c r="DD26" s="626">
        <v>1903554</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2607529</v>
      </c>
      <c r="S27" s="621"/>
      <c r="T27" s="621"/>
      <c r="U27" s="621"/>
      <c r="V27" s="621"/>
      <c r="W27" s="621"/>
      <c r="X27" s="621"/>
      <c r="Y27" s="622"/>
      <c r="Z27" s="673">
        <v>8.8000000000000007</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5567558</v>
      </c>
      <c r="BH27" s="621"/>
      <c r="BI27" s="621"/>
      <c r="BJ27" s="621"/>
      <c r="BK27" s="621"/>
      <c r="BL27" s="621"/>
      <c r="BM27" s="621"/>
      <c r="BN27" s="622"/>
      <c r="BO27" s="673">
        <v>100</v>
      </c>
      <c r="BP27" s="673"/>
      <c r="BQ27" s="673"/>
      <c r="BR27" s="673"/>
      <c r="BS27" s="626">
        <v>268643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6050288</v>
      </c>
      <c r="CS27" s="639"/>
      <c r="CT27" s="639"/>
      <c r="CU27" s="639"/>
      <c r="CV27" s="639"/>
      <c r="CW27" s="639"/>
      <c r="CX27" s="639"/>
      <c r="CY27" s="640"/>
      <c r="CZ27" s="623">
        <v>21.2</v>
      </c>
      <c r="DA27" s="641"/>
      <c r="DB27" s="641"/>
      <c r="DC27" s="642"/>
      <c r="DD27" s="626">
        <v>1617903</v>
      </c>
      <c r="DE27" s="639"/>
      <c r="DF27" s="639"/>
      <c r="DG27" s="639"/>
      <c r="DH27" s="639"/>
      <c r="DI27" s="639"/>
      <c r="DJ27" s="639"/>
      <c r="DK27" s="640"/>
      <c r="DL27" s="626">
        <v>1595081</v>
      </c>
      <c r="DM27" s="639"/>
      <c r="DN27" s="639"/>
      <c r="DO27" s="639"/>
      <c r="DP27" s="639"/>
      <c r="DQ27" s="639"/>
      <c r="DR27" s="639"/>
      <c r="DS27" s="639"/>
      <c r="DT27" s="639"/>
      <c r="DU27" s="639"/>
      <c r="DV27" s="640"/>
      <c r="DW27" s="643">
        <v>11.3</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118004</v>
      </c>
      <c r="S28" s="621"/>
      <c r="T28" s="621"/>
      <c r="U28" s="621"/>
      <c r="V28" s="621"/>
      <c r="W28" s="621"/>
      <c r="X28" s="621"/>
      <c r="Y28" s="622"/>
      <c r="Z28" s="673">
        <v>0.4</v>
      </c>
      <c r="AA28" s="673"/>
      <c r="AB28" s="673"/>
      <c r="AC28" s="673"/>
      <c r="AD28" s="674">
        <v>449</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2769478</v>
      </c>
      <c r="CS28" s="621"/>
      <c r="CT28" s="621"/>
      <c r="CU28" s="621"/>
      <c r="CV28" s="621"/>
      <c r="CW28" s="621"/>
      <c r="CX28" s="621"/>
      <c r="CY28" s="622"/>
      <c r="CZ28" s="623">
        <v>9.6999999999999993</v>
      </c>
      <c r="DA28" s="641"/>
      <c r="DB28" s="641"/>
      <c r="DC28" s="642"/>
      <c r="DD28" s="626">
        <v>2595982</v>
      </c>
      <c r="DE28" s="621"/>
      <c r="DF28" s="621"/>
      <c r="DG28" s="621"/>
      <c r="DH28" s="621"/>
      <c r="DI28" s="621"/>
      <c r="DJ28" s="621"/>
      <c r="DK28" s="622"/>
      <c r="DL28" s="626">
        <v>2595982</v>
      </c>
      <c r="DM28" s="621"/>
      <c r="DN28" s="621"/>
      <c r="DO28" s="621"/>
      <c r="DP28" s="621"/>
      <c r="DQ28" s="621"/>
      <c r="DR28" s="621"/>
      <c r="DS28" s="621"/>
      <c r="DT28" s="621"/>
      <c r="DU28" s="621"/>
      <c r="DV28" s="622"/>
      <c r="DW28" s="643">
        <v>18.3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642181</v>
      </c>
      <c r="S29" s="621"/>
      <c r="T29" s="621"/>
      <c r="U29" s="621"/>
      <c r="V29" s="621"/>
      <c r="W29" s="621"/>
      <c r="X29" s="621"/>
      <c r="Y29" s="622"/>
      <c r="Z29" s="673">
        <v>2.2000000000000002</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2768016</v>
      </c>
      <c r="CS29" s="639"/>
      <c r="CT29" s="639"/>
      <c r="CU29" s="639"/>
      <c r="CV29" s="639"/>
      <c r="CW29" s="639"/>
      <c r="CX29" s="639"/>
      <c r="CY29" s="640"/>
      <c r="CZ29" s="623">
        <v>9.6999999999999993</v>
      </c>
      <c r="DA29" s="641"/>
      <c r="DB29" s="641"/>
      <c r="DC29" s="642"/>
      <c r="DD29" s="626">
        <v>2594520</v>
      </c>
      <c r="DE29" s="639"/>
      <c r="DF29" s="639"/>
      <c r="DG29" s="639"/>
      <c r="DH29" s="639"/>
      <c r="DI29" s="639"/>
      <c r="DJ29" s="639"/>
      <c r="DK29" s="640"/>
      <c r="DL29" s="626">
        <v>2594520</v>
      </c>
      <c r="DM29" s="639"/>
      <c r="DN29" s="639"/>
      <c r="DO29" s="639"/>
      <c r="DP29" s="639"/>
      <c r="DQ29" s="639"/>
      <c r="DR29" s="639"/>
      <c r="DS29" s="639"/>
      <c r="DT29" s="639"/>
      <c r="DU29" s="639"/>
      <c r="DV29" s="640"/>
      <c r="DW29" s="643">
        <v>18.3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1344427</v>
      </c>
      <c r="S30" s="621"/>
      <c r="T30" s="621"/>
      <c r="U30" s="621"/>
      <c r="V30" s="621"/>
      <c r="W30" s="621"/>
      <c r="X30" s="621"/>
      <c r="Y30" s="622"/>
      <c r="Z30" s="673">
        <v>4.5</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96.8</v>
      </c>
      <c r="BN30" s="687"/>
      <c r="BO30" s="687"/>
      <c r="BP30" s="687"/>
      <c r="BQ30" s="689"/>
      <c r="BR30" s="686">
        <v>99.3</v>
      </c>
      <c r="BS30" s="687"/>
      <c r="BT30" s="687"/>
      <c r="BU30" s="687"/>
      <c r="BV30" s="687"/>
      <c r="BW30" s="687"/>
      <c r="BX30" s="688">
        <v>96.4</v>
      </c>
      <c r="BY30" s="687"/>
      <c r="BZ30" s="687"/>
      <c r="CA30" s="687"/>
      <c r="CB30" s="689"/>
      <c r="CD30" s="692"/>
      <c r="CE30" s="693"/>
      <c r="CF30" s="657" t="s">
        <v>293</v>
      </c>
      <c r="CG30" s="654"/>
      <c r="CH30" s="654"/>
      <c r="CI30" s="654"/>
      <c r="CJ30" s="654"/>
      <c r="CK30" s="654"/>
      <c r="CL30" s="654"/>
      <c r="CM30" s="654"/>
      <c r="CN30" s="654"/>
      <c r="CO30" s="654"/>
      <c r="CP30" s="654"/>
      <c r="CQ30" s="655"/>
      <c r="CR30" s="620">
        <v>2484560</v>
      </c>
      <c r="CS30" s="621"/>
      <c r="CT30" s="621"/>
      <c r="CU30" s="621"/>
      <c r="CV30" s="621"/>
      <c r="CW30" s="621"/>
      <c r="CX30" s="621"/>
      <c r="CY30" s="622"/>
      <c r="CZ30" s="623">
        <v>8.6999999999999993</v>
      </c>
      <c r="DA30" s="641"/>
      <c r="DB30" s="641"/>
      <c r="DC30" s="642"/>
      <c r="DD30" s="626">
        <v>2327293</v>
      </c>
      <c r="DE30" s="621"/>
      <c r="DF30" s="621"/>
      <c r="DG30" s="621"/>
      <c r="DH30" s="621"/>
      <c r="DI30" s="621"/>
      <c r="DJ30" s="621"/>
      <c r="DK30" s="622"/>
      <c r="DL30" s="626">
        <v>2327293</v>
      </c>
      <c r="DM30" s="621"/>
      <c r="DN30" s="621"/>
      <c r="DO30" s="621"/>
      <c r="DP30" s="621"/>
      <c r="DQ30" s="621"/>
      <c r="DR30" s="621"/>
      <c r="DS30" s="621"/>
      <c r="DT30" s="621"/>
      <c r="DU30" s="621"/>
      <c r="DV30" s="622"/>
      <c r="DW30" s="643">
        <v>16.399999999999999</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843961</v>
      </c>
      <c r="S31" s="621"/>
      <c r="T31" s="621"/>
      <c r="U31" s="621"/>
      <c r="V31" s="621"/>
      <c r="W31" s="621"/>
      <c r="X31" s="621"/>
      <c r="Y31" s="622"/>
      <c r="Z31" s="673">
        <v>2.8</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99.5</v>
      </c>
      <c r="BH31" s="639"/>
      <c r="BI31" s="639"/>
      <c r="BJ31" s="639"/>
      <c r="BK31" s="639"/>
      <c r="BL31" s="639"/>
      <c r="BM31" s="675">
        <v>98.6</v>
      </c>
      <c r="BN31" s="685"/>
      <c r="BO31" s="685"/>
      <c r="BP31" s="685"/>
      <c r="BQ31" s="649"/>
      <c r="BR31" s="684">
        <v>99.5</v>
      </c>
      <c r="BS31" s="639"/>
      <c r="BT31" s="639"/>
      <c r="BU31" s="639"/>
      <c r="BV31" s="639"/>
      <c r="BW31" s="639"/>
      <c r="BX31" s="675">
        <v>98.3</v>
      </c>
      <c r="BY31" s="685"/>
      <c r="BZ31" s="685"/>
      <c r="CA31" s="685"/>
      <c r="CB31" s="649"/>
      <c r="CD31" s="692"/>
      <c r="CE31" s="693"/>
      <c r="CF31" s="657" t="s">
        <v>297</v>
      </c>
      <c r="CG31" s="654"/>
      <c r="CH31" s="654"/>
      <c r="CI31" s="654"/>
      <c r="CJ31" s="654"/>
      <c r="CK31" s="654"/>
      <c r="CL31" s="654"/>
      <c r="CM31" s="654"/>
      <c r="CN31" s="654"/>
      <c r="CO31" s="654"/>
      <c r="CP31" s="654"/>
      <c r="CQ31" s="655"/>
      <c r="CR31" s="620">
        <v>283456</v>
      </c>
      <c r="CS31" s="639"/>
      <c r="CT31" s="639"/>
      <c r="CU31" s="639"/>
      <c r="CV31" s="639"/>
      <c r="CW31" s="639"/>
      <c r="CX31" s="639"/>
      <c r="CY31" s="640"/>
      <c r="CZ31" s="623">
        <v>1</v>
      </c>
      <c r="DA31" s="641"/>
      <c r="DB31" s="641"/>
      <c r="DC31" s="642"/>
      <c r="DD31" s="626">
        <v>267227</v>
      </c>
      <c r="DE31" s="639"/>
      <c r="DF31" s="639"/>
      <c r="DG31" s="639"/>
      <c r="DH31" s="639"/>
      <c r="DI31" s="639"/>
      <c r="DJ31" s="639"/>
      <c r="DK31" s="640"/>
      <c r="DL31" s="626">
        <v>267227</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2681473</v>
      </c>
      <c r="S32" s="621"/>
      <c r="T32" s="621"/>
      <c r="U32" s="621"/>
      <c r="V32" s="621"/>
      <c r="W32" s="621"/>
      <c r="X32" s="621"/>
      <c r="Y32" s="622"/>
      <c r="Z32" s="673">
        <v>9.1</v>
      </c>
      <c r="AA32" s="673"/>
      <c r="AB32" s="673"/>
      <c r="AC32" s="673"/>
      <c r="AD32" s="674">
        <v>2694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98.8</v>
      </c>
      <c r="BH32" s="605"/>
      <c r="BI32" s="605"/>
      <c r="BJ32" s="605"/>
      <c r="BK32" s="605"/>
      <c r="BL32" s="605"/>
      <c r="BM32" s="668">
        <v>94.9</v>
      </c>
      <c r="BN32" s="605"/>
      <c r="BO32" s="605"/>
      <c r="BP32" s="605"/>
      <c r="BQ32" s="662"/>
      <c r="BR32" s="683">
        <v>99</v>
      </c>
      <c r="BS32" s="605"/>
      <c r="BT32" s="605"/>
      <c r="BU32" s="605"/>
      <c r="BV32" s="605"/>
      <c r="BW32" s="605"/>
      <c r="BX32" s="668">
        <v>94.4</v>
      </c>
      <c r="BY32" s="605"/>
      <c r="BZ32" s="605"/>
      <c r="CA32" s="605"/>
      <c r="CB32" s="662"/>
      <c r="CD32" s="694"/>
      <c r="CE32" s="695"/>
      <c r="CF32" s="657" t="s">
        <v>300</v>
      </c>
      <c r="CG32" s="654"/>
      <c r="CH32" s="654"/>
      <c r="CI32" s="654"/>
      <c r="CJ32" s="654"/>
      <c r="CK32" s="654"/>
      <c r="CL32" s="654"/>
      <c r="CM32" s="654"/>
      <c r="CN32" s="654"/>
      <c r="CO32" s="654"/>
      <c r="CP32" s="654"/>
      <c r="CQ32" s="655"/>
      <c r="CR32" s="620">
        <v>1462</v>
      </c>
      <c r="CS32" s="621"/>
      <c r="CT32" s="621"/>
      <c r="CU32" s="621"/>
      <c r="CV32" s="621"/>
      <c r="CW32" s="621"/>
      <c r="CX32" s="621"/>
      <c r="CY32" s="622"/>
      <c r="CZ32" s="623">
        <v>0</v>
      </c>
      <c r="DA32" s="641"/>
      <c r="DB32" s="641"/>
      <c r="DC32" s="642"/>
      <c r="DD32" s="626">
        <v>1462</v>
      </c>
      <c r="DE32" s="621"/>
      <c r="DF32" s="621"/>
      <c r="DG32" s="621"/>
      <c r="DH32" s="621"/>
      <c r="DI32" s="621"/>
      <c r="DJ32" s="621"/>
      <c r="DK32" s="622"/>
      <c r="DL32" s="626">
        <v>1462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2155394</v>
      </c>
      <c r="S33" s="621"/>
      <c r="T33" s="621"/>
      <c r="U33" s="621"/>
      <c r="V33" s="621"/>
      <c r="W33" s="621"/>
      <c r="X33" s="621"/>
      <c r="Y33" s="622"/>
      <c r="Z33" s="673">
        <v>7.3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13018961</v>
      </c>
      <c r="CS33" s="639"/>
      <c r="CT33" s="639"/>
      <c r="CU33" s="639"/>
      <c r="CV33" s="639"/>
      <c r="CW33" s="639"/>
      <c r="CX33" s="639"/>
      <c r="CY33" s="640"/>
      <c r="CZ33" s="623">
        <v>45.7</v>
      </c>
      <c r="DA33" s="641"/>
      <c r="DB33" s="641"/>
      <c r="DC33" s="642"/>
      <c r="DD33" s="626">
        <v>7842303</v>
      </c>
      <c r="DE33" s="639"/>
      <c r="DF33" s="639"/>
      <c r="DG33" s="639"/>
      <c r="DH33" s="639"/>
      <c r="DI33" s="639"/>
      <c r="DJ33" s="639"/>
      <c r="DK33" s="640"/>
      <c r="DL33" s="626">
        <v>6395168</v>
      </c>
      <c r="DM33" s="639"/>
      <c r="DN33" s="639"/>
      <c r="DO33" s="639"/>
      <c r="DP33" s="639"/>
      <c r="DQ33" s="639"/>
      <c r="DR33" s="639"/>
      <c r="DS33" s="639"/>
      <c r="DT33" s="639"/>
      <c r="DU33" s="639"/>
      <c r="DV33" s="640"/>
      <c r="DW33" s="643">
        <v>45.2</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3226216</v>
      </c>
      <c r="CS34" s="621"/>
      <c r="CT34" s="621"/>
      <c r="CU34" s="621"/>
      <c r="CV34" s="621"/>
      <c r="CW34" s="621"/>
      <c r="CX34" s="621"/>
      <c r="CY34" s="622"/>
      <c r="CZ34" s="623">
        <v>11.3</v>
      </c>
      <c r="DA34" s="641"/>
      <c r="DB34" s="641"/>
      <c r="DC34" s="642"/>
      <c r="DD34" s="626">
        <v>2242064</v>
      </c>
      <c r="DE34" s="621"/>
      <c r="DF34" s="621"/>
      <c r="DG34" s="621"/>
      <c r="DH34" s="621"/>
      <c r="DI34" s="621"/>
      <c r="DJ34" s="621"/>
      <c r="DK34" s="622"/>
      <c r="DL34" s="626">
        <v>1967537</v>
      </c>
      <c r="DM34" s="621"/>
      <c r="DN34" s="621"/>
      <c r="DO34" s="621"/>
      <c r="DP34" s="621"/>
      <c r="DQ34" s="621"/>
      <c r="DR34" s="621"/>
      <c r="DS34" s="621"/>
      <c r="DT34" s="621"/>
      <c r="DU34" s="621"/>
      <c r="DV34" s="622"/>
      <c r="DW34" s="643">
        <v>13.9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716794</v>
      </c>
      <c r="S35" s="621"/>
      <c r="T35" s="621"/>
      <c r="U35" s="621"/>
      <c r="V35" s="621"/>
      <c r="W35" s="621"/>
      <c r="X35" s="621"/>
      <c r="Y35" s="622"/>
      <c r="Z35" s="673">
        <v>2.4</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3413359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221128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168928</v>
      </c>
      <c r="CS35" s="639"/>
      <c r="CT35" s="639"/>
      <c r="CU35" s="639"/>
      <c r="CV35" s="639"/>
      <c r="CW35" s="639"/>
      <c r="CX35" s="639"/>
      <c r="CY35" s="640"/>
      <c r="CZ35" s="623">
        <v>0.6</v>
      </c>
      <c r="DA35" s="641"/>
      <c r="DB35" s="641"/>
      <c r="DC35" s="642"/>
      <c r="DD35" s="626">
        <v>138126</v>
      </c>
      <c r="DE35" s="639"/>
      <c r="DF35" s="639"/>
      <c r="DG35" s="639"/>
      <c r="DH35" s="639"/>
      <c r="DI35" s="639"/>
      <c r="DJ35" s="639"/>
      <c r="DK35" s="640"/>
      <c r="DL35" s="626">
        <v>137629</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29617586</v>
      </c>
      <c r="S36" s="661"/>
      <c r="T36" s="661"/>
      <c r="U36" s="661"/>
      <c r="V36" s="661"/>
      <c r="W36" s="661"/>
      <c r="X36" s="661"/>
      <c r="Y36" s="664"/>
      <c r="Z36" s="665">
        <v>100</v>
      </c>
      <c r="AA36" s="665"/>
      <c r="AB36" s="665"/>
      <c r="AC36" s="665"/>
      <c r="AD36" s="666">
        <v>13433179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1402574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186404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3013403</v>
      </c>
      <c r="CS36" s="621"/>
      <c r="CT36" s="621"/>
      <c r="CU36" s="621"/>
      <c r="CV36" s="621"/>
      <c r="CW36" s="621"/>
      <c r="CX36" s="621"/>
      <c r="CY36" s="622"/>
      <c r="CZ36" s="623">
        <v>10.6</v>
      </c>
      <c r="DA36" s="641"/>
      <c r="DB36" s="641"/>
      <c r="DC36" s="642"/>
      <c r="DD36" s="626">
        <v>2104811</v>
      </c>
      <c r="DE36" s="621"/>
      <c r="DF36" s="621"/>
      <c r="DG36" s="621"/>
      <c r="DH36" s="621"/>
      <c r="DI36" s="621"/>
      <c r="DJ36" s="621"/>
      <c r="DK36" s="622"/>
      <c r="DL36" s="626">
        <v>1436100</v>
      </c>
      <c r="DM36" s="621"/>
      <c r="DN36" s="621"/>
      <c r="DO36" s="621"/>
      <c r="DP36" s="621"/>
      <c r="DQ36" s="621"/>
      <c r="DR36" s="621"/>
      <c r="DS36" s="621"/>
      <c r="DT36" s="621"/>
      <c r="DU36" s="621"/>
      <c r="DV36" s="622"/>
      <c r="DW36" s="643">
        <v>10.1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91916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7285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1030084</v>
      </c>
      <c r="CS37" s="639"/>
      <c r="CT37" s="639"/>
      <c r="CU37" s="639"/>
      <c r="CV37" s="639"/>
      <c r="CW37" s="639"/>
      <c r="CX37" s="639"/>
      <c r="CY37" s="640"/>
      <c r="CZ37" s="623">
        <v>3.6</v>
      </c>
      <c r="DA37" s="641"/>
      <c r="DB37" s="641"/>
      <c r="DC37" s="642"/>
      <c r="DD37" s="626">
        <v>1029503</v>
      </c>
      <c r="DE37" s="639"/>
      <c r="DF37" s="639"/>
      <c r="DG37" s="639"/>
      <c r="DH37" s="639"/>
      <c r="DI37" s="639"/>
      <c r="DJ37" s="639"/>
      <c r="DK37" s="640"/>
      <c r="DL37" s="626">
        <v>1019399</v>
      </c>
      <c r="DM37" s="639"/>
      <c r="DN37" s="639"/>
      <c r="DO37" s="639"/>
      <c r="DP37" s="639"/>
      <c r="DQ37" s="639"/>
      <c r="DR37" s="639"/>
      <c r="DS37" s="639"/>
      <c r="DT37" s="639"/>
      <c r="DU37" s="639"/>
      <c r="DV37" s="640"/>
      <c r="DW37" s="643">
        <v>7.2</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22494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11650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3390865</v>
      </c>
      <c r="CS38" s="621"/>
      <c r="CT38" s="621"/>
      <c r="CU38" s="621"/>
      <c r="CV38" s="621"/>
      <c r="CW38" s="621"/>
      <c r="CX38" s="621"/>
      <c r="CY38" s="622"/>
      <c r="CZ38" s="623">
        <v>11.9</v>
      </c>
      <c r="DA38" s="641"/>
      <c r="DB38" s="641"/>
      <c r="DC38" s="642"/>
      <c r="DD38" s="626">
        <v>2993885</v>
      </c>
      <c r="DE38" s="621"/>
      <c r="DF38" s="621"/>
      <c r="DG38" s="621"/>
      <c r="DH38" s="621"/>
      <c r="DI38" s="621"/>
      <c r="DJ38" s="621"/>
      <c r="DK38" s="622"/>
      <c r="DL38" s="626">
        <v>2853902</v>
      </c>
      <c r="DM38" s="621"/>
      <c r="DN38" s="621"/>
      <c r="DO38" s="621"/>
      <c r="DP38" s="621"/>
      <c r="DQ38" s="621"/>
      <c r="DR38" s="621"/>
      <c r="DS38" s="621"/>
      <c r="DT38" s="621"/>
      <c r="DU38" s="621"/>
      <c r="DV38" s="622"/>
      <c r="DW38" s="643">
        <v>20.2</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17409</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86</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976333</v>
      </c>
      <c r="CS39" s="639"/>
      <c r="CT39" s="639"/>
      <c r="CU39" s="639"/>
      <c r="CV39" s="639"/>
      <c r="CW39" s="639"/>
      <c r="CX39" s="639"/>
      <c r="CY39" s="640"/>
      <c r="CZ39" s="623">
        <v>3.4</v>
      </c>
      <c r="DA39" s="641"/>
      <c r="DB39" s="641"/>
      <c r="DC39" s="642"/>
      <c r="DD39" s="626">
        <v>357729</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396630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2243216</v>
      </c>
      <c r="CS40" s="621"/>
      <c r="CT40" s="621"/>
      <c r="CU40" s="621"/>
      <c r="CV40" s="621"/>
      <c r="CW40" s="621"/>
      <c r="CX40" s="621"/>
      <c r="CY40" s="622"/>
      <c r="CZ40" s="623">
        <v>7.9</v>
      </c>
      <c r="DA40" s="641"/>
      <c r="DB40" s="641"/>
      <c r="DC40" s="642"/>
      <c r="DD40" s="626">
        <v>5688</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1482336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3275803</v>
      </c>
      <c r="CS42" s="621"/>
      <c r="CT42" s="621"/>
      <c r="CU42" s="621"/>
      <c r="CV42" s="621"/>
      <c r="CW42" s="621"/>
      <c r="CX42" s="621"/>
      <c r="CY42" s="622"/>
      <c r="CZ42" s="623">
        <v>11.5</v>
      </c>
      <c r="DA42" s="624"/>
      <c r="DB42" s="624"/>
      <c r="DC42" s="625"/>
      <c r="DD42" s="626">
        <v>647728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58731</v>
      </c>
      <c r="CS43" s="639"/>
      <c r="CT43" s="639"/>
      <c r="CU43" s="639"/>
      <c r="CV43" s="639"/>
      <c r="CW43" s="639"/>
      <c r="CX43" s="639"/>
      <c r="CY43" s="640"/>
      <c r="CZ43" s="623">
        <v>0.2</v>
      </c>
      <c r="DA43" s="641"/>
      <c r="DB43" s="641"/>
      <c r="DC43" s="642"/>
      <c r="DD43" s="626">
        <v>58731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2851798</v>
      </c>
      <c r="CS44" s="621"/>
      <c r="CT44" s="621"/>
      <c r="CU44" s="621"/>
      <c r="CV44" s="621"/>
      <c r="CW44" s="621"/>
      <c r="CX44" s="621"/>
      <c r="CY44" s="622"/>
      <c r="CZ44" s="623">
        <v>10</v>
      </c>
      <c r="DA44" s="624"/>
      <c r="DB44" s="624"/>
      <c r="DC44" s="625"/>
      <c r="DD44" s="626">
        <v>540353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1385544</v>
      </c>
      <c r="CS45" s="639"/>
      <c r="CT45" s="639"/>
      <c r="CU45" s="639"/>
      <c r="CV45" s="639"/>
      <c r="CW45" s="639"/>
      <c r="CX45" s="639"/>
      <c r="CY45" s="640"/>
      <c r="CZ45" s="623">
        <v>4.9000000000000004</v>
      </c>
      <c r="DA45" s="641"/>
      <c r="DB45" s="641"/>
      <c r="DC45" s="642"/>
      <c r="DD45" s="626">
        <v>67702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1413297</v>
      </c>
      <c r="CS46" s="621"/>
      <c r="CT46" s="621"/>
      <c r="CU46" s="621"/>
      <c r="CV46" s="621"/>
      <c r="CW46" s="621"/>
      <c r="CX46" s="621"/>
      <c r="CY46" s="622"/>
      <c r="CZ46" s="623">
        <v>5</v>
      </c>
      <c r="DA46" s="624"/>
      <c r="DB46" s="624"/>
      <c r="DC46" s="625"/>
      <c r="DD46" s="626">
        <v>469341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424005</v>
      </c>
      <c r="CS47" s="639"/>
      <c r="CT47" s="639"/>
      <c r="CU47" s="639"/>
      <c r="CV47" s="639"/>
      <c r="CW47" s="639"/>
      <c r="CX47" s="639"/>
      <c r="CY47" s="640"/>
      <c r="CZ47" s="623">
        <v>1.5</v>
      </c>
      <c r="DA47" s="641"/>
      <c r="DB47" s="641"/>
      <c r="DC47" s="642"/>
      <c r="DD47" s="626">
        <v>107375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28491658</v>
      </c>
      <c r="CS49" s="605"/>
      <c r="CT49" s="605"/>
      <c r="CU49" s="605"/>
      <c r="CV49" s="605"/>
      <c r="CW49" s="605"/>
      <c r="CX49" s="605"/>
      <c r="CY49" s="606"/>
      <c r="CZ49" s="607">
        <v>100</v>
      </c>
      <c r="DA49" s="608"/>
      <c r="DB49" s="608"/>
      <c r="DC49" s="609"/>
      <c r="DD49" s="610">
        <v>15758558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7" zoomScale="70" zoomScaleNormal="25" zoomScaleSheetLayoutView="70" workbookViewId="0">
      <selection activeCell="CM9" sqref="CM9:CQ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345</v>
      </c>
      <c r="DK2" s="1141"/>
      <c r="DL2" s="1141"/>
      <c r="DM2" s="1141"/>
      <c r="DN2" s="1141"/>
      <c r="DO2" s="1142"/>
      <c r="DP2" s="202"/>
      <c r="DQ2" s="1140" t="s">
        <v>346</v>
      </c>
      <c r="DR2" s="1141"/>
      <c r="DS2" s="1141"/>
      <c r="DT2" s="1141"/>
      <c r="DU2" s="1141"/>
      <c r="DV2" s="1141"/>
      <c r="DW2" s="1141"/>
      <c r="DX2" s="1141"/>
      <c r="DY2" s="1141"/>
      <c r="DZ2" s="114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3"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8" t="s">
        <v>363</v>
      </c>
      <c r="DH5" s="1129"/>
      <c r="DI5" s="1129"/>
      <c r="DJ5" s="1129"/>
      <c r="DK5" s="1130"/>
      <c r="DL5" s="1128" t="s">
        <v>364</v>
      </c>
      <c r="DM5" s="1129"/>
      <c r="DN5" s="1129"/>
      <c r="DO5" s="1129"/>
      <c r="DP5" s="1130"/>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4">
        <v>29573</v>
      </c>
      <c r="R7" s="1135"/>
      <c r="S7" s="1135"/>
      <c r="T7" s="1135"/>
      <c r="U7" s="1135"/>
      <c r="V7" s="1135">
        <v>28479</v>
      </c>
      <c r="W7" s="1135"/>
      <c r="X7" s="1135"/>
      <c r="Y7" s="1135"/>
      <c r="Z7" s="1135"/>
      <c r="AA7" s="1135">
        <v>1094</v>
      </c>
      <c r="AB7" s="1135"/>
      <c r="AC7" s="1135"/>
      <c r="AD7" s="1135"/>
      <c r="AE7" s="1136"/>
      <c r="AF7" s="1137">
        <v>701</v>
      </c>
      <c r="AG7" s="1138"/>
      <c r="AH7" s="1138"/>
      <c r="AI7" s="1138"/>
      <c r="AJ7" s="1139"/>
      <c r="AK7" s="1121">
        <v>1344</v>
      </c>
      <c r="AL7" s="1122"/>
      <c r="AM7" s="1122"/>
      <c r="AN7" s="1122"/>
      <c r="AO7" s="1122"/>
      <c r="AP7" s="1122">
        <v>31242</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541</v>
      </c>
      <c r="BT7" s="1126"/>
      <c r="BU7" s="1126"/>
      <c r="BV7" s="1126"/>
      <c r="BW7" s="1126"/>
      <c r="BX7" s="1126"/>
      <c r="BY7" s="1126"/>
      <c r="BZ7" s="1126"/>
      <c r="CA7" s="1126"/>
      <c r="CB7" s="1126"/>
      <c r="CC7" s="1126"/>
      <c r="CD7" s="1126"/>
      <c r="CE7" s="1126"/>
      <c r="CF7" s="1126"/>
      <c r="CG7" s="1127"/>
      <c r="CH7" s="1118">
        <v>0</v>
      </c>
      <c r="CI7" s="1119"/>
      <c r="CJ7" s="1119"/>
      <c r="CK7" s="1119"/>
      <c r="CL7" s="1120"/>
      <c r="CM7" s="1118">
        <v>27</v>
      </c>
      <c r="CN7" s="1119"/>
      <c r="CO7" s="1119"/>
      <c r="CP7" s="1119"/>
      <c r="CQ7" s="1120"/>
      <c r="CR7" s="1118">
        <v>9</v>
      </c>
      <c r="CS7" s="1119"/>
      <c r="CT7" s="1119"/>
      <c r="CU7" s="1119"/>
      <c r="CV7" s="1120"/>
      <c r="CW7" s="1118" t="s">
        <v>484</v>
      </c>
      <c r="CX7" s="1119"/>
      <c r="CY7" s="1119"/>
      <c r="CZ7" s="1119"/>
      <c r="DA7" s="1120"/>
      <c r="DB7" s="1118" t="s">
        <v>484</v>
      </c>
      <c r="DC7" s="1119"/>
      <c r="DD7" s="1119"/>
      <c r="DE7" s="1119"/>
      <c r="DF7" s="1120"/>
      <c r="DG7" s="1118" t="s">
        <v>484</v>
      </c>
      <c r="DH7" s="1119"/>
      <c r="DI7" s="1119"/>
      <c r="DJ7" s="1119"/>
      <c r="DK7" s="1120"/>
      <c r="DL7" s="1118" t="s">
        <v>484</v>
      </c>
      <c r="DM7" s="1119"/>
      <c r="DN7" s="1119"/>
      <c r="DO7" s="1119"/>
      <c r="DP7" s="1120"/>
      <c r="DQ7" s="1118" t="s">
        <v>484</v>
      </c>
      <c r="DR7" s="1119"/>
      <c r="DS7" s="1119"/>
      <c r="DT7" s="1119"/>
      <c r="DU7" s="1120"/>
      <c r="DV7" s="1145"/>
      <c r="DW7" s="1146"/>
      <c r="DX7" s="1146"/>
      <c r="DY7" s="1146"/>
      <c r="DZ7" s="1147"/>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53</v>
      </c>
      <c r="R8" s="1073"/>
      <c r="S8" s="1073"/>
      <c r="T8" s="1073"/>
      <c r="U8" s="1073"/>
      <c r="V8" s="1073">
        <v>22</v>
      </c>
      <c r="W8" s="1073"/>
      <c r="X8" s="1073"/>
      <c r="Y8" s="1073"/>
      <c r="Z8" s="1073"/>
      <c r="AA8" s="1073">
        <v>31</v>
      </c>
      <c r="AB8" s="1073"/>
      <c r="AC8" s="1073"/>
      <c r="AD8" s="1073"/>
      <c r="AE8" s="1074"/>
      <c r="AF8" s="1048">
        <v>31</v>
      </c>
      <c r="AG8" s="1049"/>
      <c r="AH8" s="1049"/>
      <c r="AI8" s="1049"/>
      <c r="AJ8" s="1050"/>
      <c r="AK8" s="1117" t="s">
        <v>484</v>
      </c>
      <c r="AL8" s="1019"/>
      <c r="AM8" s="1019"/>
      <c r="AN8" s="1019"/>
      <c r="AO8" s="1115"/>
      <c r="AP8" s="1116">
        <v>44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542</v>
      </c>
      <c r="BT8" s="1044"/>
      <c r="BU8" s="1044"/>
      <c r="BV8" s="1044"/>
      <c r="BW8" s="1044"/>
      <c r="BX8" s="1044"/>
      <c r="BY8" s="1044"/>
      <c r="BZ8" s="1044"/>
      <c r="CA8" s="1044"/>
      <c r="CB8" s="1044"/>
      <c r="CC8" s="1044"/>
      <c r="CD8" s="1044"/>
      <c r="CE8" s="1044"/>
      <c r="CF8" s="1044"/>
      <c r="CG8" s="1045"/>
      <c r="CH8" s="1018">
        <v>-1</v>
      </c>
      <c r="CI8" s="1019"/>
      <c r="CJ8" s="1019"/>
      <c r="CK8" s="1019"/>
      <c r="CL8" s="1020"/>
      <c r="CM8" s="1018">
        <v>63</v>
      </c>
      <c r="CN8" s="1019"/>
      <c r="CO8" s="1019"/>
      <c r="CP8" s="1019"/>
      <c r="CQ8" s="1020"/>
      <c r="CR8" s="1018">
        <v>5</v>
      </c>
      <c r="CS8" s="1019"/>
      <c r="CT8" s="1019"/>
      <c r="CU8" s="1019"/>
      <c r="CV8" s="1020"/>
      <c r="CW8" s="1018" t="s">
        <v>484</v>
      </c>
      <c r="CX8" s="1019"/>
      <c r="CY8" s="1019"/>
      <c r="CZ8" s="1019"/>
      <c r="DA8" s="1020"/>
      <c r="DB8" s="1018" t="s">
        <v>484</v>
      </c>
      <c r="DC8" s="1019"/>
      <c r="DD8" s="1019"/>
      <c r="DE8" s="1019"/>
      <c r="DF8" s="1020"/>
      <c r="DG8" s="1018" t="s">
        <v>484</v>
      </c>
      <c r="DH8" s="1019"/>
      <c r="DI8" s="1019"/>
      <c r="DJ8" s="1019"/>
      <c r="DK8" s="1020"/>
      <c r="DL8" s="1018" t="s">
        <v>484</v>
      </c>
      <c r="DM8" s="1019"/>
      <c r="DN8" s="1019"/>
      <c r="DO8" s="1019"/>
      <c r="DP8" s="1020"/>
      <c r="DQ8" s="1018" t="s">
        <v>484</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0</v>
      </c>
      <c r="R9" s="1073"/>
      <c r="S9" s="1073"/>
      <c r="T9" s="1073"/>
      <c r="U9" s="1073"/>
      <c r="V9" s="1073">
        <v>0</v>
      </c>
      <c r="W9" s="1073"/>
      <c r="X9" s="1073"/>
      <c r="Y9" s="1073"/>
      <c r="Z9" s="1073"/>
      <c r="AA9" s="1073" t="s">
        <v>543</v>
      </c>
      <c r="AB9" s="1073"/>
      <c r="AC9" s="1073"/>
      <c r="AD9" s="1073"/>
      <c r="AE9" s="1074"/>
      <c r="AF9" s="1048" t="s">
        <v>113</v>
      </c>
      <c r="AG9" s="1049"/>
      <c r="AH9" s="1049"/>
      <c r="AI9" s="1049"/>
      <c r="AJ9" s="1050"/>
      <c r="AK9" s="1117" t="s">
        <v>484</v>
      </c>
      <c r="AL9" s="1019"/>
      <c r="AM9" s="1019"/>
      <c r="AN9" s="1019"/>
      <c r="AO9" s="1115"/>
      <c r="AP9" s="1116" t="s">
        <v>484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29626</v>
      </c>
      <c r="R23" s="1098"/>
      <c r="S23" s="1098"/>
      <c r="T23" s="1098"/>
      <c r="U23" s="1098"/>
      <c r="V23" s="1098">
        <v>28500</v>
      </c>
      <c r="W23" s="1098"/>
      <c r="X23" s="1098"/>
      <c r="Y23" s="1098"/>
      <c r="Z23" s="1098"/>
      <c r="AA23" s="1098">
        <v>1126</v>
      </c>
      <c r="AB23" s="1098"/>
      <c r="AC23" s="1098"/>
      <c r="AD23" s="1098"/>
      <c r="AE23" s="1099"/>
      <c r="AF23" s="1100">
        <v>732</v>
      </c>
      <c r="AG23" s="1098"/>
      <c r="AH23" s="1098"/>
      <c r="AI23" s="1098"/>
      <c r="AJ23" s="1101"/>
      <c r="AK23" s="1102"/>
      <c r="AL23" s="1103"/>
      <c r="AM23" s="1103"/>
      <c r="AN23" s="1103"/>
      <c r="AO23" s="1103"/>
      <c r="AP23" s="1098">
        <v>31286</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6351</v>
      </c>
      <c r="R28" s="1083"/>
      <c r="S28" s="1083"/>
      <c r="T28" s="1083"/>
      <c r="U28" s="1083"/>
      <c r="V28" s="1083">
        <v>6130</v>
      </c>
      <c r="W28" s="1083"/>
      <c r="X28" s="1083"/>
      <c r="Y28" s="1083"/>
      <c r="Z28" s="1083"/>
      <c r="AA28" s="1083">
        <v>221</v>
      </c>
      <c r="AB28" s="1083"/>
      <c r="AC28" s="1083"/>
      <c r="AD28" s="1083"/>
      <c r="AE28" s="1084"/>
      <c r="AF28" s="1085">
        <v>221</v>
      </c>
      <c r="AG28" s="1083"/>
      <c r="AH28" s="1083"/>
      <c r="AI28" s="1083"/>
      <c r="AJ28" s="1086"/>
      <c r="AK28" s="1087">
        <v>326</v>
      </c>
      <c r="AL28" s="1075"/>
      <c r="AM28" s="1075"/>
      <c r="AN28" s="1075"/>
      <c r="AO28" s="1075"/>
      <c r="AP28" s="1075" t="s">
        <v>484</v>
      </c>
      <c r="AQ28" s="1075"/>
      <c r="AR28" s="1075"/>
      <c r="AS28" s="1075"/>
      <c r="AT28" s="1075"/>
      <c r="AU28" s="1075" t="s">
        <v>484</v>
      </c>
      <c r="AV28" s="1075"/>
      <c r="AW28" s="1075"/>
      <c r="AX28" s="1075"/>
      <c r="AY28" s="1075"/>
      <c r="AZ28" s="1076" t="s">
        <v>484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4966</v>
      </c>
      <c r="R29" s="1073"/>
      <c r="S29" s="1073"/>
      <c r="T29" s="1073"/>
      <c r="U29" s="1073"/>
      <c r="V29" s="1073">
        <v>4935</v>
      </c>
      <c r="W29" s="1073"/>
      <c r="X29" s="1073"/>
      <c r="Y29" s="1073"/>
      <c r="Z29" s="1073"/>
      <c r="AA29" s="1073">
        <v>31</v>
      </c>
      <c r="AB29" s="1073"/>
      <c r="AC29" s="1073"/>
      <c r="AD29" s="1073"/>
      <c r="AE29" s="1074"/>
      <c r="AF29" s="1048">
        <v>31</v>
      </c>
      <c r="AG29" s="1049"/>
      <c r="AH29" s="1049"/>
      <c r="AI29" s="1049"/>
      <c r="AJ29" s="1050"/>
      <c r="AK29" s="1009">
        <v>692</v>
      </c>
      <c r="AL29" s="1000"/>
      <c r="AM29" s="1000"/>
      <c r="AN29" s="1000"/>
      <c r="AO29" s="1000"/>
      <c r="AP29" s="1000" t="s">
        <v>484</v>
      </c>
      <c r="AQ29" s="1000"/>
      <c r="AR29" s="1000"/>
      <c r="AS29" s="1000"/>
      <c r="AT29" s="1000"/>
      <c r="AU29" s="1000" t="s">
        <v>484</v>
      </c>
      <c r="AV29" s="1000"/>
      <c r="AW29" s="1000"/>
      <c r="AX29" s="1000"/>
      <c r="AY29" s="1000"/>
      <c r="AZ29" s="1071" t="s">
        <v>484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554</v>
      </c>
      <c r="R30" s="1073"/>
      <c r="S30" s="1073"/>
      <c r="T30" s="1073"/>
      <c r="U30" s="1073"/>
      <c r="V30" s="1073">
        <v>550</v>
      </c>
      <c r="W30" s="1073"/>
      <c r="X30" s="1073"/>
      <c r="Y30" s="1073"/>
      <c r="Z30" s="1073"/>
      <c r="AA30" s="1073">
        <v>4</v>
      </c>
      <c r="AB30" s="1073"/>
      <c r="AC30" s="1073"/>
      <c r="AD30" s="1073"/>
      <c r="AE30" s="1074"/>
      <c r="AF30" s="1048">
        <v>4</v>
      </c>
      <c r="AG30" s="1049"/>
      <c r="AH30" s="1049"/>
      <c r="AI30" s="1049"/>
      <c r="AJ30" s="1050"/>
      <c r="AK30" s="1009">
        <v>157</v>
      </c>
      <c r="AL30" s="1000"/>
      <c r="AM30" s="1000"/>
      <c r="AN30" s="1000"/>
      <c r="AO30" s="1000"/>
      <c r="AP30" s="1000" t="s">
        <v>484</v>
      </c>
      <c r="AQ30" s="1000"/>
      <c r="AR30" s="1000"/>
      <c r="AS30" s="1000"/>
      <c r="AT30" s="1000"/>
      <c r="AU30" s="1000" t="s">
        <v>484</v>
      </c>
      <c r="AV30" s="1000"/>
      <c r="AW30" s="1000"/>
      <c r="AX30" s="1000"/>
      <c r="AY30" s="1000"/>
      <c r="AZ30" s="1071" t="s">
        <v>484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7</v>
      </c>
      <c r="R31" s="1073"/>
      <c r="S31" s="1073"/>
      <c r="T31" s="1073"/>
      <c r="U31" s="1073"/>
      <c r="V31" s="1073">
        <v>7</v>
      </c>
      <c r="W31" s="1073"/>
      <c r="X31" s="1073"/>
      <c r="Y31" s="1073"/>
      <c r="Z31" s="1073"/>
      <c r="AA31" s="1073">
        <v>0</v>
      </c>
      <c r="AB31" s="1073"/>
      <c r="AC31" s="1073"/>
      <c r="AD31" s="1073"/>
      <c r="AE31" s="1074"/>
      <c r="AF31" s="1048">
        <v>0</v>
      </c>
      <c r="AG31" s="1049"/>
      <c r="AH31" s="1049"/>
      <c r="AI31" s="1049"/>
      <c r="AJ31" s="1050"/>
      <c r="AK31" s="1009" t="s">
        <v>484</v>
      </c>
      <c r="AL31" s="1000"/>
      <c r="AM31" s="1000"/>
      <c r="AN31" s="1000"/>
      <c r="AO31" s="1000"/>
      <c r="AP31" s="1000" t="s">
        <v>484</v>
      </c>
      <c r="AQ31" s="1000"/>
      <c r="AR31" s="1000"/>
      <c r="AS31" s="1000"/>
      <c r="AT31" s="1000"/>
      <c r="AU31" s="1000" t="s">
        <v>484</v>
      </c>
      <c r="AV31" s="1000"/>
      <c r="AW31" s="1000"/>
      <c r="AX31" s="1000"/>
      <c r="AY31" s="1000"/>
      <c r="AZ31" s="1071" t="s">
        <v>484</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822</v>
      </c>
      <c r="R32" s="1073"/>
      <c r="S32" s="1073"/>
      <c r="T32" s="1073"/>
      <c r="U32" s="1073"/>
      <c r="V32" s="1073">
        <v>743</v>
      </c>
      <c r="W32" s="1073"/>
      <c r="X32" s="1073"/>
      <c r="Y32" s="1073"/>
      <c r="Z32" s="1073"/>
      <c r="AA32" s="1073">
        <v>79</v>
      </c>
      <c r="AB32" s="1073"/>
      <c r="AC32" s="1073"/>
      <c r="AD32" s="1073"/>
      <c r="AE32" s="1074"/>
      <c r="AF32" s="1048">
        <v>969</v>
      </c>
      <c r="AG32" s="1049"/>
      <c r="AH32" s="1049"/>
      <c r="AI32" s="1049"/>
      <c r="AJ32" s="1050"/>
      <c r="AK32" s="1009">
        <v>22</v>
      </c>
      <c r="AL32" s="1000"/>
      <c r="AM32" s="1000"/>
      <c r="AN32" s="1000"/>
      <c r="AO32" s="1000"/>
      <c r="AP32" s="1000">
        <v>2280</v>
      </c>
      <c r="AQ32" s="1000"/>
      <c r="AR32" s="1000"/>
      <c r="AS32" s="1000"/>
      <c r="AT32" s="1000"/>
      <c r="AU32" s="1000">
        <v>114</v>
      </c>
      <c r="AV32" s="1000"/>
      <c r="AW32" s="1000"/>
      <c r="AX32" s="1000"/>
      <c r="AY32" s="1000"/>
      <c r="AZ32" s="1071" t="s">
        <v>484</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225</v>
      </c>
      <c r="R33" s="1073"/>
      <c r="S33" s="1073"/>
      <c r="T33" s="1073"/>
      <c r="U33" s="1073"/>
      <c r="V33" s="1073">
        <v>225</v>
      </c>
      <c r="W33" s="1073"/>
      <c r="X33" s="1073"/>
      <c r="Y33" s="1073"/>
      <c r="Z33" s="1073"/>
      <c r="AA33" s="1073" t="s">
        <v>484</v>
      </c>
      <c r="AB33" s="1073"/>
      <c r="AC33" s="1073"/>
      <c r="AD33" s="1073"/>
      <c r="AE33" s="1074"/>
      <c r="AF33" s="1048" t="s">
        <v>113</v>
      </c>
      <c r="AG33" s="1049"/>
      <c r="AH33" s="1049"/>
      <c r="AI33" s="1049"/>
      <c r="AJ33" s="1050"/>
      <c r="AK33" s="1009">
        <v>96</v>
      </c>
      <c r="AL33" s="1000"/>
      <c r="AM33" s="1000"/>
      <c r="AN33" s="1000"/>
      <c r="AO33" s="1000"/>
      <c r="AP33" s="1000">
        <v>988</v>
      </c>
      <c r="AQ33" s="1000"/>
      <c r="AR33" s="1000"/>
      <c r="AS33" s="1000"/>
      <c r="AT33" s="1000"/>
      <c r="AU33" s="1000">
        <v>638</v>
      </c>
      <c r="AV33" s="1000"/>
      <c r="AW33" s="1000"/>
      <c r="AX33" s="1000"/>
      <c r="AY33" s="1000"/>
      <c r="AZ33" s="1071" t="s">
        <v>484</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9</v>
      </c>
      <c r="R34" s="1073"/>
      <c r="S34" s="1073"/>
      <c r="T34" s="1073"/>
      <c r="U34" s="1073"/>
      <c r="V34" s="1073">
        <v>9</v>
      </c>
      <c r="W34" s="1073"/>
      <c r="X34" s="1073"/>
      <c r="Y34" s="1073"/>
      <c r="Z34" s="1073"/>
      <c r="AA34" s="1073">
        <v>0</v>
      </c>
      <c r="AB34" s="1073"/>
      <c r="AC34" s="1073"/>
      <c r="AD34" s="1073"/>
      <c r="AE34" s="1074"/>
      <c r="AF34" s="1048">
        <v>0</v>
      </c>
      <c r="AG34" s="1049"/>
      <c r="AH34" s="1049"/>
      <c r="AI34" s="1049"/>
      <c r="AJ34" s="1050"/>
      <c r="AK34" s="1009" t="s">
        <v>484</v>
      </c>
      <c r="AL34" s="1000"/>
      <c r="AM34" s="1000"/>
      <c r="AN34" s="1000"/>
      <c r="AO34" s="1000"/>
      <c r="AP34" s="1000" t="s">
        <v>484</v>
      </c>
      <c r="AQ34" s="1000"/>
      <c r="AR34" s="1000"/>
      <c r="AS34" s="1000"/>
      <c r="AT34" s="1000"/>
      <c r="AU34" s="1000" t="s">
        <v>484</v>
      </c>
      <c r="AV34" s="1000"/>
      <c r="AW34" s="1000"/>
      <c r="AX34" s="1000"/>
      <c r="AY34" s="1000"/>
      <c r="AZ34" s="1071" t="s">
        <v>484</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2868</v>
      </c>
      <c r="R35" s="1073"/>
      <c r="S35" s="1073"/>
      <c r="T35" s="1073"/>
      <c r="U35" s="1073"/>
      <c r="V35" s="1073">
        <v>2860</v>
      </c>
      <c r="W35" s="1073"/>
      <c r="X35" s="1073"/>
      <c r="Y35" s="1073"/>
      <c r="Z35" s="1073"/>
      <c r="AA35" s="1073">
        <v>8</v>
      </c>
      <c r="AB35" s="1073"/>
      <c r="AC35" s="1073"/>
      <c r="AD35" s="1073"/>
      <c r="AE35" s="1074"/>
      <c r="AF35" s="1048" t="s">
        <v>113</v>
      </c>
      <c r="AG35" s="1049"/>
      <c r="AH35" s="1049"/>
      <c r="AI35" s="1049"/>
      <c r="AJ35" s="1050"/>
      <c r="AK35" s="1009">
        <v>1058</v>
      </c>
      <c r="AL35" s="1000"/>
      <c r="AM35" s="1000"/>
      <c r="AN35" s="1000"/>
      <c r="AO35" s="1000"/>
      <c r="AP35" s="1000">
        <v>17932</v>
      </c>
      <c r="AQ35" s="1000"/>
      <c r="AR35" s="1000"/>
      <c r="AS35" s="1000"/>
      <c r="AT35" s="1000"/>
      <c r="AU35" s="1000">
        <v>13646</v>
      </c>
      <c r="AV35" s="1000"/>
      <c r="AW35" s="1000"/>
      <c r="AX35" s="1000"/>
      <c r="AY35" s="1000"/>
      <c r="AZ35" s="1071" t="s">
        <v>484</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392</v>
      </c>
      <c r="C36" s="1067"/>
      <c r="D36" s="1067"/>
      <c r="E36" s="1067"/>
      <c r="F36" s="1067"/>
      <c r="G36" s="1067"/>
      <c r="H36" s="1067"/>
      <c r="I36" s="1067"/>
      <c r="J36" s="1067"/>
      <c r="K36" s="1067"/>
      <c r="L36" s="1067"/>
      <c r="M36" s="1067"/>
      <c r="N36" s="1067"/>
      <c r="O36" s="1067"/>
      <c r="P36" s="1068"/>
      <c r="Q36" s="1072">
        <v>663</v>
      </c>
      <c r="R36" s="1073"/>
      <c r="S36" s="1073"/>
      <c r="T36" s="1073"/>
      <c r="U36" s="1073"/>
      <c r="V36" s="1073">
        <v>660</v>
      </c>
      <c r="W36" s="1073"/>
      <c r="X36" s="1073"/>
      <c r="Y36" s="1073"/>
      <c r="Z36" s="1073"/>
      <c r="AA36" s="1073">
        <v>3</v>
      </c>
      <c r="AB36" s="1073"/>
      <c r="AC36" s="1073"/>
      <c r="AD36" s="1073"/>
      <c r="AE36" s="1074"/>
      <c r="AF36" s="1048" t="s">
        <v>113</v>
      </c>
      <c r="AG36" s="1049"/>
      <c r="AH36" s="1049"/>
      <c r="AI36" s="1049"/>
      <c r="AJ36" s="1050"/>
      <c r="AK36" s="1009">
        <v>344</v>
      </c>
      <c r="AL36" s="1000"/>
      <c r="AM36" s="1000"/>
      <c r="AN36" s="1000"/>
      <c r="AO36" s="1000"/>
      <c r="AP36" s="1000">
        <v>5355</v>
      </c>
      <c r="AQ36" s="1000"/>
      <c r="AR36" s="1000"/>
      <c r="AS36" s="1000"/>
      <c r="AT36" s="1000"/>
      <c r="AU36" s="1000">
        <v>5338</v>
      </c>
      <c r="AV36" s="1000"/>
      <c r="AW36" s="1000"/>
      <c r="AX36" s="1000"/>
      <c r="AY36" s="1000"/>
      <c r="AZ36" s="1071" t="s">
        <v>484</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393</v>
      </c>
      <c r="C37" s="1067"/>
      <c r="D37" s="1067"/>
      <c r="E37" s="1067"/>
      <c r="F37" s="1067"/>
      <c r="G37" s="1067"/>
      <c r="H37" s="1067"/>
      <c r="I37" s="1067"/>
      <c r="J37" s="1067"/>
      <c r="K37" s="1067"/>
      <c r="L37" s="1067"/>
      <c r="M37" s="1067"/>
      <c r="N37" s="1067"/>
      <c r="O37" s="1067"/>
      <c r="P37" s="1068"/>
      <c r="Q37" s="1072">
        <v>37</v>
      </c>
      <c r="R37" s="1073"/>
      <c r="S37" s="1073"/>
      <c r="T37" s="1073"/>
      <c r="U37" s="1073"/>
      <c r="V37" s="1073">
        <v>37</v>
      </c>
      <c r="W37" s="1073"/>
      <c r="X37" s="1073"/>
      <c r="Y37" s="1073"/>
      <c r="Z37" s="1073"/>
      <c r="AA37" s="1073" t="s">
        <v>484</v>
      </c>
      <c r="AB37" s="1073"/>
      <c r="AC37" s="1073"/>
      <c r="AD37" s="1073"/>
      <c r="AE37" s="1074"/>
      <c r="AF37" s="1048" t="s">
        <v>113</v>
      </c>
      <c r="AG37" s="1049"/>
      <c r="AH37" s="1049"/>
      <c r="AI37" s="1049"/>
      <c r="AJ37" s="1050"/>
      <c r="AK37" s="1009">
        <v>17</v>
      </c>
      <c r="AL37" s="1000"/>
      <c r="AM37" s="1000"/>
      <c r="AN37" s="1000"/>
      <c r="AO37" s="1000"/>
      <c r="AP37" s="1000" t="s">
        <v>484</v>
      </c>
      <c r="AQ37" s="1000"/>
      <c r="AR37" s="1000"/>
      <c r="AS37" s="1000"/>
      <c r="AT37" s="1000"/>
      <c r="AU37" s="1000" t="s">
        <v>484</v>
      </c>
      <c r="AV37" s="1000"/>
      <c r="AW37" s="1000"/>
      <c r="AX37" s="1000"/>
      <c r="AY37" s="1000"/>
      <c r="AZ37" s="1071" t="s">
        <v>484</v>
      </c>
      <c r="BA37" s="1071"/>
      <c r="BB37" s="1071"/>
      <c r="BC37" s="1071"/>
      <c r="BD37" s="1071"/>
      <c r="BE37" s="1061" t="s">
        <v>389</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1226</v>
      </c>
      <c r="AG63" s="988"/>
      <c r="AH63" s="988"/>
      <c r="AI63" s="988"/>
      <c r="AJ63" s="1059"/>
      <c r="AK63" s="1060"/>
      <c r="AL63" s="992"/>
      <c r="AM63" s="992"/>
      <c r="AN63" s="992"/>
      <c r="AO63" s="992"/>
      <c r="AP63" s="988">
        <f>SUM(AP28:AT62)</f>
        <v>26555</v>
      </c>
      <c r="AQ63" s="988"/>
      <c r="AR63" s="988"/>
      <c r="AS63" s="988"/>
      <c r="AT63" s="988"/>
      <c r="AU63" s="988">
        <f>SUM(AU28:AY62)</f>
        <v>19736</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397</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398</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544</v>
      </c>
      <c r="C68" s="1015"/>
      <c r="D68" s="1015"/>
      <c r="E68" s="1015"/>
      <c r="F68" s="1015"/>
      <c r="G68" s="1015"/>
      <c r="H68" s="1015"/>
      <c r="I68" s="1015"/>
      <c r="J68" s="1015"/>
      <c r="K68" s="1015"/>
      <c r="L68" s="1015"/>
      <c r="M68" s="1015"/>
      <c r="N68" s="1015"/>
      <c r="O68" s="1015"/>
      <c r="P68" s="1016"/>
      <c r="Q68" s="1017">
        <v>2607</v>
      </c>
      <c r="R68" s="1011"/>
      <c r="S68" s="1011"/>
      <c r="T68" s="1011"/>
      <c r="U68" s="1011"/>
      <c r="V68" s="1011">
        <v>2602</v>
      </c>
      <c r="W68" s="1011"/>
      <c r="X68" s="1011"/>
      <c r="Y68" s="1011"/>
      <c r="Z68" s="1011"/>
      <c r="AA68" s="1011">
        <v>5</v>
      </c>
      <c r="AB68" s="1011"/>
      <c r="AC68" s="1011"/>
      <c r="AD68" s="1011"/>
      <c r="AE68" s="1011"/>
      <c r="AF68" s="1011">
        <v>5</v>
      </c>
      <c r="AG68" s="1011"/>
      <c r="AH68" s="1011"/>
      <c r="AI68" s="1011"/>
      <c r="AJ68" s="1011"/>
      <c r="AK68" s="1011" t="s">
        <v>484</v>
      </c>
      <c r="AL68" s="1011"/>
      <c r="AM68" s="1011"/>
      <c r="AN68" s="1011"/>
      <c r="AO68" s="1011"/>
      <c r="AP68" s="1011">
        <v>2530</v>
      </c>
      <c r="AQ68" s="1011"/>
      <c r="AR68" s="1011"/>
      <c r="AS68" s="1011"/>
      <c r="AT68" s="1011"/>
      <c r="AU68" s="1011">
        <v>1569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545</v>
      </c>
      <c r="C69" s="1004"/>
      <c r="D69" s="1004"/>
      <c r="E69" s="1004"/>
      <c r="F69" s="1004"/>
      <c r="G69" s="1004"/>
      <c r="H69" s="1004"/>
      <c r="I69" s="1004"/>
      <c r="J69" s="1004"/>
      <c r="K69" s="1004"/>
      <c r="L69" s="1004"/>
      <c r="M69" s="1004"/>
      <c r="N69" s="1004"/>
      <c r="O69" s="1004"/>
      <c r="P69" s="1005"/>
      <c r="Q69" s="1006">
        <v>48</v>
      </c>
      <c r="R69" s="1000"/>
      <c r="S69" s="1000"/>
      <c r="T69" s="1000"/>
      <c r="U69" s="1000"/>
      <c r="V69" s="1000">
        <v>48</v>
      </c>
      <c r="W69" s="1000"/>
      <c r="X69" s="1000"/>
      <c r="Y69" s="1000"/>
      <c r="Z69" s="1000"/>
      <c r="AA69" s="1000">
        <v>0</v>
      </c>
      <c r="AB69" s="1000"/>
      <c r="AC69" s="1000"/>
      <c r="AD69" s="1000"/>
      <c r="AE69" s="1000"/>
      <c r="AF69" s="1000">
        <v>0</v>
      </c>
      <c r="AG69" s="1000"/>
      <c r="AH69" s="1000"/>
      <c r="AI69" s="1000"/>
      <c r="AJ69" s="1000"/>
      <c r="AK69" s="1000">
        <v>26</v>
      </c>
      <c r="AL69" s="1000"/>
      <c r="AM69" s="1000"/>
      <c r="AN69" s="1000"/>
      <c r="AO69" s="1000"/>
      <c r="AP69" s="1000" t="s">
        <v>484</v>
      </c>
      <c r="AQ69" s="1000"/>
      <c r="AR69" s="1000"/>
      <c r="AS69" s="1000"/>
      <c r="AT69" s="1000"/>
      <c r="AU69" s="1000" t="s">
        <v>484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546</v>
      </c>
      <c r="C70" s="1004"/>
      <c r="D70" s="1004"/>
      <c r="E70" s="1004"/>
      <c r="F70" s="1004"/>
      <c r="G70" s="1004"/>
      <c r="H70" s="1004"/>
      <c r="I70" s="1004"/>
      <c r="J70" s="1004"/>
      <c r="K70" s="1004"/>
      <c r="L70" s="1004"/>
      <c r="M70" s="1004"/>
      <c r="N70" s="1004"/>
      <c r="O70" s="1004"/>
      <c r="P70" s="1005"/>
      <c r="Q70" s="1006">
        <v>56</v>
      </c>
      <c r="R70" s="1000"/>
      <c r="S70" s="1000"/>
      <c r="T70" s="1000"/>
      <c r="U70" s="1000"/>
      <c r="V70" s="1000">
        <v>55</v>
      </c>
      <c r="W70" s="1000"/>
      <c r="X70" s="1000"/>
      <c r="Y70" s="1000"/>
      <c r="Z70" s="1000"/>
      <c r="AA70" s="1000">
        <v>0</v>
      </c>
      <c r="AB70" s="1000"/>
      <c r="AC70" s="1000"/>
      <c r="AD70" s="1000"/>
      <c r="AE70" s="1000"/>
      <c r="AF70" s="1000">
        <v>0</v>
      </c>
      <c r="AG70" s="1000"/>
      <c r="AH70" s="1000"/>
      <c r="AI70" s="1000"/>
      <c r="AJ70" s="1000"/>
      <c r="AK70" s="1000">
        <v>13</v>
      </c>
      <c r="AL70" s="1000"/>
      <c r="AM70" s="1000"/>
      <c r="AN70" s="1000"/>
      <c r="AO70" s="1000"/>
      <c r="AP70" s="1000" t="s">
        <v>484</v>
      </c>
      <c r="AQ70" s="1000"/>
      <c r="AR70" s="1000"/>
      <c r="AS70" s="1000"/>
      <c r="AT70" s="1000"/>
      <c r="AU70" s="1000" t="s">
        <v>484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547</v>
      </c>
      <c r="C71" s="1004"/>
      <c r="D71" s="1004"/>
      <c r="E71" s="1004"/>
      <c r="F71" s="1004"/>
      <c r="G71" s="1004"/>
      <c r="H71" s="1004"/>
      <c r="I71" s="1004"/>
      <c r="J71" s="1004"/>
      <c r="K71" s="1004"/>
      <c r="L71" s="1004"/>
      <c r="M71" s="1004"/>
      <c r="N71" s="1004"/>
      <c r="O71" s="1004"/>
      <c r="P71" s="1005"/>
      <c r="Q71" s="1006">
        <v>674</v>
      </c>
      <c r="R71" s="1000"/>
      <c r="S71" s="1000"/>
      <c r="T71" s="1000"/>
      <c r="U71" s="1000"/>
      <c r="V71" s="1000">
        <v>671</v>
      </c>
      <c r="W71" s="1000"/>
      <c r="X71" s="1000"/>
      <c r="Y71" s="1000"/>
      <c r="Z71" s="1000"/>
      <c r="AA71" s="1000">
        <v>3</v>
      </c>
      <c r="AB71" s="1000"/>
      <c r="AC71" s="1000"/>
      <c r="AD71" s="1000"/>
      <c r="AE71" s="1000"/>
      <c r="AF71" s="1000">
        <v>3</v>
      </c>
      <c r="AG71" s="1000"/>
      <c r="AH71" s="1000"/>
      <c r="AI71" s="1000"/>
      <c r="AJ71" s="1000"/>
      <c r="AK71" s="1000">
        <v>64</v>
      </c>
      <c r="AL71" s="1000"/>
      <c r="AM71" s="1000"/>
      <c r="AN71" s="1000"/>
      <c r="AO71" s="1000"/>
      <c r="AP71" s="1000" t="s">
        <v>484</v>
      </c>
      <c r="AQ71" s="1000"/>
      <c r="AR71" s="1000"/>
      <c r="AS71" s="1000"/>
      <c r="AT71" s="1000"/>
      <c r="AU71" s="1000" t="s">
        <v>484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548</v>
      </c>
      <c r="C72" s="1004"/>
      <c r="D72" s="1004"/>
      <c r="E72" s="1004"/>
      <c r="F72" s="1004"/>
      <c r="G72" s="1004"/>
      <c r="H72" s="1004"/>
      <c r="I72" s="1004"/>
      <c r="J72" s="1004"/>
      <c r="K72" s="1004"/>
      <c r="L72" s="1004"/>
      <c r="M72" s="1004"/>
      <c r="N72" s="1004"/>
      <c r="O72" s="1004"/>
      <c r="P72" s="1005"/>
      <c r="Q72" s="1006">
        <v>81286</v>
      </c>
      <c r="R72" s="1000"/>
      <c r="S72" s="1000"/>
      <c r="T72" s="1000"/>
      <c r="U72" s="1000"/>
      <c r="V72" s="1000">
        <v>78524</v>
      </c>
      <c r="W72" s="1000"/>
      <c r="X72" s="1000"/>
      <c r="Y72" s="1000"/>
      <c r="Z72" s="1000"/>
      <c r="AA72" s="1000">
        <v>2761</v>
      </c>
      <c r="AB72" s="1000"/>
      <c r="AC72" s="1000"/>
      <c r="AD72" s="1000"/>
      <c r="AE72" s="1000"/>
      <c r="AF72" s="1000">
        <v>2761</v>
      </c>
      <c r="AG72" s="1000"/>
      <c r="AH72" s="1000"/>
      <c r="AI72" s="1000"/>
      <c r="AJ72" s="1000"/>
      <c r="AK72" s="1000">
        <v>909</v>
      </c>
      <c r="AL72" s="1000"/>
      <c r="AM72" s="1000"/>
      <c r="AN72" s="1000"/>
      <c r="AO72" s="1000"/>
      <c r="AP72" s="1000" t="s">
        <v>484</v>
      </c>
      <c r="AQ72" s="1000"/>
      <c r="AR72" s="1000"/>
      <c r="AS72" s="1000"/>
      <c r="AT72" s="1000"/>
      <c r="AU72" s="1000" t="s">
        <v>484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2769</v>
      </c>
      <c r="AG88" s="988"/>
      <c r="AH88" s="988"/>
      <c r="AI88" s="988"/>
      <c r="AJ88" s="988"/>
      <c r="AK88" s="992"/>
      <c r="AL88" s="992"/>
      <c r="AM88" s="992"/>
      <c r="AN88" s="992"/>
      <c r="AO88" s="992"/>
      <c r="AP88" s="988">
        <f t="shared" ref="AP88" si="0">SUM(AP68:AT87)</f>
        <v>2530</v>
      </c>
      <c r="AQ88" s="988"/>
      <c r="AR88" s="988"/>
      <c r="AS88" s="988"/>
      <c r="AT88" s="988"/>
      <c r="AU88" s="988">
        <f t="shared" ref="AU88" si="1">SUM(AU68:AY87)</f>
        <v>1569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14</v>
      </c>
      <c r="CS102" s="980"/>
      <c r="CT102" s="980"/>
      <c r="CU102" s="980"/>
      <c r="CV102" s="981"/>
      <c r="CW102" s="979" t="s">
        <v>484</v>
      </c>
      <c r="CX102" s="980"/>
      <c r="CY102" s="980"/>
      <c r="CZ102" s="980"/>
      <c r="DA102" s="981"/>
      <c r="DB102" s="979" t="s">
        <v>484</v>
      </c>
      <c r="DC102" s="980"/>
      <c r="DD102" s="980"/>
      <c r="DE102" s="980"/>
      <c r="DF102" s="981"/>
      <c r="DG102" s="979" t="s">
        <v>484</v>
      </c>
      <c r="DH102" s="980"/>
      <c r="DI102" s="980"/>
      <c r="DJ102" s="980"/>
      <c r="DK102" s="981"/>
      <c r="DL102" s="979" t="s">
        <v>484</v>
      </c>
      <c r="DM102" s="980"/>
      <c r="DN102" s="980"/>
      <c r="DO102" s="980"/>
      <c r="DP102" s="981"/>
      <c r="DQ102" s="979" t="s">
        <v>484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288</v>
      </c>
      <c r="AG109" s="923"/>
      <c r="AH109" s="923"/>
      <c r="AI109" s="923"/>
      <c r="AJ109" s="924"/>
      <c r="AK109" s="925" t="s">
        <v>287</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288</v>
      </c>
      <c r="BW109" s="923"/>
      <c r="BX109" s="923"/>
      <c r="BY109" s="923"/>
      <c r="BZ109" s="924"/>
      <c r="CA109" s="925" t="s">
        <v>287</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288</v>
      </c>
      <c r="DM109" s="923"/>
      <c r="DN109" s="923"/>
      <c r="DO109" s="923"/>
      <c r="DP109" s="924"/>
      <c r="DQ109" s="925" t="s">
        <v>287</v>
      </c>
      <c r="DR109" s="923"/>
      <c r="DS109" s="923"/>
      <c r="DT109" s="923"/>
      <c r="DU109" s="924"/>
      <c r="DV109" s="925" t="s">
        <v>409</v>
      </c>
      <c r="DW109" s="923"/>
      <c r="DX109" s="923"/>
      <c r="DY109" s="923"/>
      <c r="DZ109" s="954"/>
    </row>
    <row r="110" spans="1:131" s="199" customFormat="1" ht="26.25" customHeight="1" x14ac:dyDescent="0.15">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2763754</v>
      </c>
      <c r="AB110" s="916"/>
      <c r="AC110" s="916"/>
      <c r="AD110" s="916"/>
      <c r="AE110" s="917"/>
      <c r="AF110" s="918">
        <v>2788258</v>
      </c>
      <c r="AG110" s="916"/>
      <c r="AH110" s="916"/>
      <c r="AI110" s="916"/>
      <c r="AJ110" s="917"/>
      <c r="AK110" s="918">
        <v>2768016</v>
      </c>
      <c r="AL110" s="916"/>
      <c r="AM110" s="916"/>
      <c r="AN110" s="916"/>
      <c r="AO110" s="917"/>
      <c r="AP110" s="919">
        <v>24.4</v>
      </c>
      <c r="AQ110" s="920"/>
      <c r="AR110" s="920"/>
      <c r="AS110" s="920"/>
      <c r="AT110" s="921"/>
      <c r="AU110" s="955" t="s">
        <v>62</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29645183</v>
      </c>
      <c r="BR110" s="863"/>
      <c r="BS110" s="863"/>
      <c r="BT110" s="863"/>
      <c r="BU110" s="863"/>
      <c r="BV110" s="863">
        <v>31615539</v>
      </c>
      <c r="BW110" s="863"/>
      <c r="BX110" s="863"/>
      <c r="BY110" s="863"/>
      <c r="BZ110" s="863"/>
      <c r="CA110" s="863">
        <v>31286373</v>
      </c>
      <c r="CB110" s="863"/>
      <c r="CC110" s="863"/>
      <c r="CD110" s="863"/>
      <c r="CE110" s="863"/>
      <c r="CF110" s="887">
        <v>276.3</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10779</v>
      </c>
      <c r="BR111" s="835"/>
      <c r="BS111" s="835"/>
      <c r="BT111" s="835"/>
      <c r="BU111" s="835"/>
      <c r="BV111" s="835">
        <v>12099</v>
      </c>
      <c r="BW111" s="835"/>
      <c r="BX111" s="835"/>
      <c r="BY111" s="835"/>
      <c r="BZ111" s="835"/>
      <c r="CA111" s="835">
        <v>5719</v>
      </c>
      <c r="CB111" s="835"/>
      <c r="CC111" s="835"/>
      <c r="CD111" s="835"/>
      <c r="CE111" s="835"/>
      <c r="CF111" s="896">
        <v>0.1</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21165931</v>
      </c>
      <c r="BR112" s="835"/>
      <c r="BS112" s="835"/>
      <c r="BT112" s="835"/>
      <c r="BU112" s="835"/>
      <c r="BV112" s="835">
        <v>20363731</v>
      </c>
      <c r="BW112" s="835"/>
      <c r="BX112" s="835"/>
      <c r="BY112" s="835"/>
      <c r="BZ112" s="835"/>
      <c r="CA112" s="835">
        <v>19737020</v>
      </c>
      <c r="CB112" s="835"/>
      <c r="CC112" s="835"/>
      <c r="CD112" s="835"/>
      <c r="CE112" s="835"/>
      <c r="CF112" s="896">
        <v>174.3</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1432780</v>
      </c>
      <c r="AB113" s="944"/>
      <c r="AC113" s="944"/>
      <c r="AD113" s="944"/>
      <c r="AE113" s="945"/>
      <c r="AF113" s="946">
        <v>1406424</v>
      </c>
      <c r="AG113" s="944"/>
      <c r="AH113" s="944"/>
      <c r="AI113" s="944"/>
      <c r="AJ113" s="945"/>
      <c r="AK113" s="946">
        <v>1398710</v>
      </c>
      <c r="AL113" s="944"/>
      <c r="AM113" s="944"/>
      <c r="AN113" s="944"/>
      <c r="AO113" s="945"/>
      <c r="AP113" s="947">
        <v>12.4</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1857960</v>
      </c>
      <c r="BR113" s="835"/>
      <c r="BS113" s="835"/>
      <c r="BT113" s="835"/>
      <c r="BU113" s="835"/>
      <c r="BV113" s="835">
        <v>1624387</v>
      </c>
      <c r="BW113" s="835"/>
      <c r="BX113" s="835"/>
      <c r="BY113" s="835"/>
      <c r="BZ113" s="835"/>
      <c r="CA113" s="835">
        <v>1568520</v>
      </c>
      <c r="CB113" s="835"/>
      <c r="CC113" s="835"/>
      <c r="CD113" s="835"/>
      <c r="CE113" s="835"/>
      <c r="CF113" s="896">
        <v>13.9</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192485</v>
      </c>
      <c r="AB114" s="798"/>
      <c r="AC114" s="798"/>
      <c r="AD114" s="798"/>
      <c r="AE114" s="799"/>
      <c r="AF114" s="800">
        <v>166312</v>
      </c>
      <c r="AG114" s="798"/>
      <c r="AH114" s="798"/>
      <c r="AI114" s="798"/>
      <c r="AJ114" s="799"/>
      <c r="AK114" s="800">
        <v>185807</v>
      </c>
      <c r="AL114" s="798"/>
      <c r="AM114" s="798"/>
      <c r="AN114" s="798"/>
      <c r="AO114" s="799"/>
      <c r="AP114" s="845">
        <v>1.6</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2675600</v>
      </c>
      <c r="BR114" s="835"/>
      <c r="BS114" s="835"/>
      <c r="BT114" s="835"/>
      <c r="BU114" s="835"/>
      <c r="BV114" s="835">
        <v>2795542</v>
      </c>
      <c r="BW114" s="835"/>
      <c r="BX114" s="835"/>
      <c r="BY114" s="835"/>
      <c r="BZ114" s="835"/>
      <c r="CA114" s="835">
        <v>2929382</v>
      </c>
      <c r="CB114" s="835"/>
      <c r="CC114" s="835"/>
      <c r="CD114" s="835"/>
      <c r="CE114" s="835"/>
      <c r="CF114" s="896">
        <v>25.9</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9237</v>
      </c>
      <c r="AB115" s="944"/>
      <c r="AC115" s="944"/>
      <c r="AD115" s="944"/>
      <c r="AE115" s="945"/>
      <c r="AF115" s="946">
        <v>4059</v>
      </c>
      <c r="AG115" s="944"/>
      <c r="AH115" s="944"/>
      <c r="AI115" s="944"/>
      <c r="AJ115" s="945"/>
      <c r="AK115" s="946">
        <v>1306</v>
      </c>
      <c r="AL115" s="944"/>
      <c r="AM115" s="944"/>
      <c r="AN115" s="944"/>
      <c r="AO115" s="945"/>
      <c r="AP115" s="947">
        <v>0</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v>2688</v>
      </c>
      <c r="BW115" s="835"/>
      <c r="BX115" s="835"/>
      <c r="BY115" s="835"/>
      <c r="BZ115" s="835"/>
      <c r="CA115" s="835">
        <v>148</v>
      </c>
      <c r="CB115" s="835"/>
      <c r="CC115" s="835"/>
      <c r="CD115" s="835"/>
      <c r="CE115" s="835"/>
      <c r="CF115" s="896">
        <v>0</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4398256</v>
      </c>
      <c r="AB117" s="930"/>
      <c r="AC117" s="930"/>
      <c r="AD117" s="930"/>
      <c r="AE117" s="931"/>
      <c r="AF117" s="932">
        <v>4365053</v>
      </c>
      <c r="AG117" s="930"/>
      <c r="AH117" s="930"/>
      <c r="AI117" s="930"/>
      <c r="AJ117" s="931"/>
      <c r="AK117" s="932">
        <v>4353839</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288</v>
      </c>
      <c r="AG118" s="923"/>
      <c r="AH118" s="923"/>
      <c r="AI118" s="923"/>
      <c r="AJ118" s="924"/>
      <c r="AK118" s="925" t="s">
        <v>287</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v>4051</v>
      </c>
      <c r="DH118" s="798"/>
      <c r="DI118" s="798"/>
      <c r="DJ118" s="798"/>
      <c r="DK118" s="799"/>
      <c r="DL118" s="800">
        <v>895</v>
      </c>
      <c r="DM118" s="798"/>
      <c r="DN118" s="798"/>
      <c r="DO118" s="798"/>
      <c r="DP118" s="799"/>
      <c r="DQ118" s="800">
        <v>375</v>
      </c>
      <c r="DR118" s="798"/>
      <c r="DS118" s="798"/>
      <c r="DT118" s="798"/>
      <c r="DU118" s="799"/>
      <c r="DV118" s="845">
        <v>0</v>
      </c>
      <c r="DW118" s="846"/>
      <c r="DX118" s="846"/>
      <c r="DY118" s="846"/>
      <c r="DZ118" s="847"/>
    </row>
    <row r="119" spans="1:130" s="199" customFormat="1" ht="26.25" customHeight="1" x14ac:dyDescent="0.15">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439</v>
      </c>
      <c r="BP119" s="899"/>
      <c r="BQ119" s="903">
        <v>55355453</v>
      </c>
      <c r="BR119" s="866"/>
      <c r="BS119" s="866"/>
      <c r="BT119" s="866"/>
      <c r="BU119" s="866"/>
      <c r="BV119" s="866">
        <v>56413986</v>
      </c>
      <c r="BW119" s="866"/>
      <c r="BX119" s="866"/>
      <c r="BY119" s="866"/>
      <c r="BZ119" s="866"/>
      <c r="CA119" s="866">
        <v>55527162</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6728</v>
      </c>
      <c r="DH119" s="781"/>
      <c r="DI119" s="781"/>
      <c r="DJ119" s="781"/>
      <c r="DK119" s="782"/>
      <c r="DL119" s="783">
        <v>11204</v>
      </c>
      <c r="DM119" s="781"/>
      <c r="DN119" s="781"/>
      <c r="DO119" s="781"/>
      <c r="DP119" s="782"/>
      <c r="DQ119" s="783">
        <v>5344</v>
      </c>
      <c r="DR119" s="781"/>
      <c r="DS119" s="781"/>
      <c r="DT119" s="781"/>
      <c r="DU119" s="782"/>
      <c r="DV119" s="869">
        <v>0</v>
      </c>
      <c r="DW119" s="870"/>
      <c r="DX119" s="870"/>
      <c r="DY119" s="870"/>
      <c r="DZ119" s="871"/>
    </row>
    <row r="120" spans="1:130" s="199" customFormat="1" ht="26.25" customHeight="1" x14ac:dyDescent="0.15">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4443283</v>
      </c>
      <c r="BR120" s="863"/>
      <c r="BS120" s="863"/>
      <c r="BT120" s="863"/>
      <c r="BU120" s="863"/>
      <c r="BV120" s="863">
        <v>4787240</v>
      </c>
      <c r="BW120" s="863"/>
      <c r="BX120" s="863"/>
      <c r="BY120" s="863"/>
      <c r="BZ120" s="863"/>
      <c r="CA120" s="863">
        <v>4528598</v>
      </c>
      <c r="CB120" s="863"/>
      <c r="CC120" s="863"/>
      <c r="CD120" s="863"/>
      <c r="CE120" s="863"/>
      <c r="CF120" s="887">
        <v>40</v>
      </c>
      <c r="CG120" s="888"/>
      <c r="CH120" s="888"/>
      <c r="CI120" s="888"/>
      <c r="CJ120" s="888"/>
      <c r="CK120" s="889" t="s">
        <v>443</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14575523</v>
      </c>
      <c r="DH120" s="863"/>
      <c r="DI120" s="863"/>
      <c r="DJ120" s="863"/>
      <c r="DK120" s="863"/>
      <c r="DL120" s="863">
        <v>14038018</v>
      </c>
      <c r="DM120" s="863"/>
      <c r="DN120" s="863"/>
      <c r="DO120" s="863"/>
      <c r="DP120" s="863"/>
      <c r="DQ120" s="863">
        <v>13646324</v>
      </c>
      <c r="DR120" s="863"/>
      <c r="DS120" s="863"/>
      <c r="DT120" s="863"/>
      <c r="DU120" s="863"/>
      <c r="DV120" s="864">
        <v>120.5</v>
      </c>
      <c r="DW120" s="864"/>
      <c r="DX120" s="864"/>
      <c r="DY120" s="864"/>
      <c r="DZ120" s="865"/>
    </row>
    <row r="121" spans="1:130" s="199" customFormat="1" ht="26.25" customHeight="1" x14ac:dyDescent="0.15">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2133531</v>
      </c>
      <c r="BR121" s="835"/>
      <c r="BS121" s="835"/>
      <c r="BT121" s="835"/>
      <c r="BU121" s="835"/>
      <c r="BV121" s="835">
        <v>2544686</v>
      </c>
      <c r="BW121" s="835"/>
      <c r="BX121" s="835"/>
      <c r="BY121" s="835"/>
      <c r="BZ121" s="835"/>
      <c r="CA121" s="835">
        <v>2547622</v>
      </c>
      <c r="CB121" s="835"/>
      <c r="CC121" s="835"/>
      <c r="CD121" s="835"/>
      <c r="CE121" s="835"/>
      <c r="CF121" s="896">
        <v>22.5</v>
      </c>
      <c r="CG121" s="897"/>
      <c r="CH121" s="897"/>
      <c r="CI121" s="897"/>
      <c r="CJ121" s="897"/>
      <c r="CK121" s="890"/>
      <c r="CL121" s="876"/>
      <c r="CM121" s="876"/>
      <c r="CN121" s="876"/>
      <c r="CO121" s="877"/>
      <c r="CP121" s="856" t="s">
        <v>392</v>
      </c>
      <c r="CQ121" s="857"/>
      <c r="CR121" s="857"/>
      <c r="CS121" s="857"/>
      <c r="CT121" s="857"/>
      <c r="CU121" s="857"/>
      <c r="CV121" s="857"/>
      <c r="CW121" s="857"/>
      <c r="CX121" s="857"/>
      <c r="CY121" s="857"/>
      <c r="CZ121" s="857"/>
      <c r="DA121" s="857"/>
      <c r="DB121" s="857"/>
      <c r="DC121" s="857"/>
      <c r="DD121" s="857"/>
      <c r="DE121" s="857"/>
      <c r="DF121" s="858"/>
      <c r="DG121" s="834">
        <v>5714770</v>
      </c>
      <c r="DH121" s="835"/>
      <c r="DI121" s="835"/>
      <c r="DJ121" s="835"/>
      <c r="DK121" s="835"/>
      <c r="DL121" s="835">
        <v>5528340</v>
      </c>
      <c r="DM121" s="835"/>
      <c r="DN121" s="835"/>
      <c r="DO121" s="835"/>
      <c r="DP121" s="835"/>
      <c r="DQ121" s="835">
        <v>5338483</v>
      </c>
      <c r="DR121" s="835"/>
      <c r="DS121" s="835"/>
      <c r="DT121" s="835"/>
      <c r="DU121" s="835"/>
      <c r="DV121" s="812">
        <v>47.1</v>
      </c>
      <c r="DW121" s="812"/>
      <c r="DX121" s="812"/>
      <c r="DY121" s="812"/>
      <c r="DZ121" s="813"/>
    </row>
    <row r="122" spans="1:130" s="199" customFormat="1" ht="26.25" customHeight="1" x14ac:dyDescent="0.15">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34479428</v>
      </c>
      <c r="BR122" s="866"/>
      <c r="BS122" s="866"/>
      <c r="BT122" s="866"/>
      <c r="BU122" s="866"/>
      <c r="BV122" s="866">
        <v>35450732</v>
      </c>
      <c r="BW122" s="866"/>
      <c r="BX122" s="866"/>
      <c r="BY122" s="866"/>
      <c r="BZ122" s="866"/>
      <c r="CA122" s="866">
        <v>34677276</v>
      </c>
      <c r="CB122" s="866"/>
      <c r="CC122" s="866"/>
      <c r="CD122" s="866"/>
      <c r="CE122" s="866"/>
      <c r="CF122" s="867">
        <v>306.3</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655443</v>
      </c>
      <c r="DH122" s="835"/>
      <c r="DI122" s="835"/>
      <c r="DJ122" s="835"/>
      <c r="DK122" s="835"/>
      <c r="DL122" s="835">
        <v>642564</v>
      </c>
      <c r="DM122" s="835"/>
      <c r="DN122" s="835"/>
      <c r="DO122" s="835"/>
      <c r="DP122" s="835"/>
      <c r="DQ122" s="835">
        <v>638210</v>
      </c>
      <c r="DR122" s="835"/>
      <c r="DS122" s="835"/>
      <c r="DT122" s="835"/>
      <c r="DU122" s="835"/>
      <c r="DV122" s="812">
        <v>5.6</v>
      </c>
      <c r="DW122" s="812"/>
      <c r="DX122" s="812"/>
      <c r="DY122" s="812"/>
      <c r="DZ122" s="813"/>
    </row>
    <row r="123" spans="1:130" s="199" customFormat="1" ht="26.25" customHeight="1" x14ac:dyDescent="0.15">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447</v>
      </c>
      <c r="BP123" s="899"/>
      <c r="BQ123" s="853">
        <v>41056242</v>
      </c>
      <c r="BR123" s="854"/>
      <c r="BS123" s="854"/>
      <c r="BT123" s="854"/>
      <c r="BU123" s="854"/>
      <c r="BV123" s="854">
        <v>42782658</v>
      </c>
      <c r="BW123" s="854"/>
      <c r="BX123" s="854"/>
      <c r="BY123" s="854"/>
      <c r="BZ123" s="854"/>
      <c r="CA123" s="854">
        <v>41753496</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155251</v>
      </c>
      <c r="DH123" s="798"/>
      <c r="DI123" s="798"/>
      <c r="DJ123" s="798"/>
      <c r="DK123" s="799"/>
      <c r="DL123" s="800">
        <v>135166</v>
      </c>
      <c r="DM123" s="798"/>
      <c r="DN123" s="798"/>
      <c r="DO123" s="798"/>
      <c r="DP123" s="799"/>
      <c r="DQ123" s="800">
        <v>114003</v>
      </c>
      <c r="DR123" s="798"/>
      <c r="DS123" s="798"/>
      <c r="DT123" s="798"/>
      <c r="DU123" s="799"/>
      <c r="DV123" s="845">
        <v>1</v>
      </c>
      <c r="DW123" s="846"/>
      <c r="DX123" s="846"/>
      <c r="DY123" s="846"/>
      <c r="DZ123" s="847"/>
    </row>
    <row r="124" spans="1:130" s="199" customFormat="1" ht="26.25" customHeight="1" thickBot="1" x14ac:dyDescent="0.2">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125.5</v>
      </c>
      <c r="BR124" s="852"/>
      <c r="BS124" s="852"/>
      <c r="BT124" s="852"/>
      <c r="BU124" s="852"/>
      <c r="BV124" s="852">
        <v>117.8</v>
      </c>
      <c r="BW124" s="852"/>
      <c r="BX124" s="852"/>
      <c r="BY124" s="852"/>
      <c r="BZ124" s="852"/>
      <c r="CA124" s="852">
        <v>121.6</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v>64944</v>
      </c>
      <c r="DH124" s="781"/>
      <c r="DI124" s="781"/>
      <c r="DJ124" s="781"/>
      <c r="DK124" s="782"/>
      <c r="DL124" s="783">
        <v>19643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9160</v>
      </c>
      <c r="AB126" s="798"/>
      <c r="AC126" s="798"/>
      <c r="AD126" s="798"/>
      <c r="AE126" s="799"/>
      <c r="AF126" s="800">
        <v>3156</v>
      </c>
      <c r="AG126" s="798"/>
      <c r="AH126" s="798"/>
      <c r="AI126" s="798"/>
      <c r="AJ126" s="799"/>
      <c r="AK126" s="800">
        <v>520</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77</v>
      </c>
      <c r="AB127" s="798"/>
      <c r="AC127" s="798"/>
      <c r="AD127" s="798"/>
      <c r="AE127" s="799"/>
      <c r="AF127" s="800">
        <v>903</v>
      </c>
      <c r="AG127" s="798"/>
      <c r="AH127" s="798"/>
      <c r="AI127" s="798"/>
      <c r="AJ127" s="799"/>
      <c r="AK127" s="800">
        <v>786</v>
      </c>
      <c r="AL127" s="798"/>
      <c r="AM127" s="798"/>
      <c r="AN127" s="798"/>
      <c r="AO127" s="799"/>
      <c r="AP127" s="845">
        <v>0</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179841</v>
      </c>
      <c r="AB128" s="819"/>
      <c r="AC128" s="819"/>
      <c r="AD128" s="819"/>
      <c r="AE128" s="820"/>
      <c r="AF128" s="821">
        <v>185347</v>
      </c>
      <c r="AG128" s="819"/>
      <c r="AH128" s="819"/>
      <c r="AI128" s="819"/>
      <c r="AJ128" s="820"/>
      <c r="AK128" s="821">
        <v>174306</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113</v>
      </c>
      <c r="BG128" s="805"/>
      <c r="BH128" s="805"/>
      <c r="BI128" s="805"/>
      <c r="BJ128" s="805"/>
      <c r="BK128" s="805"/>
      <c r="BL128" s="828"/>
      <c r="BM128" s="804">
        <v>12.86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v>2688</v>
      </c>
      <c r="DM128" s="809"/>
      <c r="DN128" s="809"/>
      <c r="DO128" s="809"/>
      <c r="DP128" s="809"/>
      <c r="DQ128" s="809">
        <v>148</v>
      </c>
      <c r="DR128" s="809"/>
      <c r="DS128" s="809"/>
      <c r="DT128" s="809"/>
      <c r="DU128" s="809"/>
      <c r="DV128" s="810">
        <v>0</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14138759</v>
      </c>
      <c r="AB129" s="798"/>
      <c r="AC129" s="798"/>
      <c r="AD129" s="798"/>
      <c r="AE129" s="799"/>
      <c r="AF129" s="800">
        <v>14328777</v>
      </c>
      <c r="AG129" s="798"/>
      <c r="AH129" s="798"/>
      <c r="AI129" s="798"/>
      <c r="AJ129" s="799"/>
      <c r="AK129" s="800">
        <v>13911940</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113</v>
      </c>
      <c r="BG129" s="788"/>
      <c r="BH129" s="788"/>
      <c r="BI129" s="788"/>
      <c r="BJ129" s="788"/>
      <c r="BK129" s="788"/>
      <c r="BL129" s="789"/>
      <c r="BM129" s="787">
        <v>17.86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2753966</v>
      </c>
      <c r="AB130" s="798"/>
      <c r="AC130" s="798"/>
      <c r="AD130" s="798"/>
      <c r="AE130" s="799"/>
      <c r="AF130" s="800">
        <v>2762240</v>
      </c>
      <c r="AG130" s="798"/>
      <c r="AH130" s="798"/>
      <c r="AI130" s="798"/>
      <c r="AJ130" s="799"/>
      <c r="AK130" s="800">
        <v>2589363</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13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11384793</v>
      </c>
      <c r="AB131" s="781"/>
      <c r="AC131" s="781"/>
      <c r="AD131" s="781"/>
      <c r="AE131" s="782"/>
      <c r="AF131" s="783">
        <v>11566537</v>
      </c>
      <c r="AG131" s="781"/>
      <c r="AH131" s="781"/>
      <c r="AI131" s="781"/>
      <c r="AJ131" s="782"/>
      <c r="AK131" s="783">
        <v>11322577</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121.6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12.8632027</v>
      </c>
      <c r="AB132" s="761"/>
      <c r="AC132" s="761"/>
      <c r="AD132" s="761"/>
      <c r="AE132" s="762"/>
      <c r="AF132" s="763">
        <v>12.25488666</v>
      </c>
      <c r="AG132" s="761"/>
      <c r="AH132" s="761"/>
      <c r="AI132" s="761"/>
      <c r="AJ132" s="762"/>
      <c r="AK132" s="763">
        <v>14.04424099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13.6</v>
      </c>
      <c r="AB133" s="740"/>
      <c r="AC133" s="740"/>
      <c r="AD133" s="740"/>
      <c r="AE133" s="741"/>
      <c r="AF133" s="739">
        <v>13</v>
      </c>
      <c r="AG133" s="740"/>
      <c r="AH133" s="740"/>
      <c r="AI133" s="740"/>
      <c r="AJ133" s="741"/>
      <c r="AK133" s="739">
        <v>13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0" zoomScaleNormal="85" zoomScaleSheetLayoutView="55" workbookViewId="0">
      <selection activeCell="AD96" sqref="AD96"/>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19" zoomScaleNormal="40" zoomScaleSheetLayoutView="55" workbookViewId="0">
      <selection activeCell="AH40" sqref="AH40"/>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3" t="s">
        <v>475</v>
      </c>
      <c r="L7" s="256"/>
      <c r="M7" s="257" t="s">
        <v>476</v>
      </c>
      <c r="N7" s="258"/>
    </row>
    <row r="8" spans="1:16" x14ac:dyDescent="0.15">
      <c r="A8" s="250"/>
      <c r="B8" s="246"/>
      <c r="C8" s="246"/>
      <c r="D8" s="246"/>
      <c r="E8" s="246"/>
      <c r="F8" s="246"/>
      <c r="G8" s="259"/>
      <c r="H8" s="260"/>
      <c r="I8" s="260"/>
      <c r="J8" s="261"/>
      <c r="K8" s="1154"/>
      <c r="L8" s="262" t="s">
        <v>477</v>
      </c>
      <c r="M8" s="263" t="s">
        <v>478</v>
      </c>
      <c r="N8" s="264" t="s">
        <v>479</v>
      </c>
    </row>
    <row r="9" spans="1:16" x14ac:dyDescent="0.15">
      <c r="A9" s="250"/>
      <c r="B9" s="246"/>
      <c r="C9" s="246"/>
      <c r="D9" s="246"/>
      <c r="E9" s="246"/>
      <c r="F9" s="246"/>
      <c r="G9" s="1167" t="s">
        <v>480</v>
      </c>
      <c r="H9" s="1168"/>
      <c r="I9" s="1168"/>
      <c r="J9" s="1169"/>
      <c r="K9" s="265">
        <v>3377128</v>
      </c>
      <c r="L9" s="266">
        <v>69862</v>
      </c>
      <c r="M9" s="267">
        <v>88814</v>
      </c>
      <c r="N9" s="268">
        <v>-21.3</v>
      </c>
    </row>
    <row r="10" spans="1:16" x14ac:dyDescent="0.15">
      <c r="A10" s="250"/>
      <c r="B10" s="246"/>
      <c r="C10" s="246"/>
      <c r="D10" s="246"/>
      <c r="E10" s="246"/>
      <c r="F10" s="246"/>
      <c r="G10" s="1167" t="s">
        <v>481</v>
      </c>
      <c r="H10" s="1168"/>
      <c r="I10" s="1168"/>
      <c r="J10" s="1169"/>
      <c r="K10" s="269">
        <v>245600</v>
      </c>
      <c r="L10" s="270">
        <v>5081</v>
      </c>
      <c r="M10" s="271">
        <v>7348</v>
      </c>
      <c r="N10" s="272">
        <v>-30.9</v>
      </c>
    </row>
    <row r="11" spans="1:16" ht="13.5" customHeight="1" x14ac:dyDescent="0.15">
      <c r="A11" s="250"/>
      <c r="B11" s="246"/>
      <c r="C11" s="246"/>
      <c r="D11" s="246"/>
      <c r="E11" s="246"/>
      <c r="F11" s="246"/>
      <c r="G11" s="1167" t="s">
        <v>482</v>
      </c>
      <c r="H11" s="1168"/>
      <c r="I11" s="1168"/>
      <c r="J11" s="1169"/>
      <c r="K11" s="269">
        <v>518305</v>
      </c>
      <c r="L11" s="270">
        <v>10722</v>
      </c>
      <c r="M11" s="271">
        <v>9064</v>
      </c>
      <c r="N11" s="272">
        <v>18.3</v>
      </c>
    </row>
    <row r="12" spans="1:16" ht="13.5" customHeight="1" x14ac:dyDescent="0.15">
      <c r="A12" s="250"/>
      <c r="B12" s="246"/>
      <c r="C12" s="246"/>
      <c r="D12" s="246"/>
      <c r="E12" s="246"/>
      <c r="F12" s="246"/>
      <c r="G12" s="1167" t="s">
        <v>483</v>
      </c>
      <c r="H12" s="1168"/>
      <c r="I12" s="1168"/>
      <c r="J12" s="1169"/>
      <c r="K12" s="269" t="s">
        <v>484</v>
      </c>
      <c r="L12" s="270" t="s">
        <v>484</v>
      </c>
      <c r="M12" s="271">
        <v>917</v>
      </c>
      <c r="N12" s="272" t="s">
        <v>484</v>
      </c>
    </row>
    <row r="13" spans="1:16" ht="13.5" customHeight="1" x14ac:dyDescent="0.15">
      <c r="A13" s="250"/>
      <c r="B13" s="246"/>
      <c r="C13" s="246"/>
      <c r="D13" s="246"/>
      <c r="E13" s="246"/>
      <c r="F13" s="246"/>
      <c r="G13" s="1167" t="s">
        <v>485</v>
      </c>
      <c r="H13" s="1168"/>
      <c r="I13" s="1168"/>
      <c r="J13" s="1169"/>
      <c r="K13" s="269" t="s">
        <v>484</v>
      </c>
      <c r="L13" s="270" t="s">
        <v>484</v>
      </c>
      <c r="M13" s="271">
        <v>11</v>
      </c>
      <c r="N13" s="272" t="s">
        <v>484</v>
      </c>
    </row>
    <row r="14" spans="1:16" ht="13.5" customHeight="1" x14ac:dyDescent="0.15">
      <c r="A14" s="250"/>
      <c r="B14" s="246"/>
      <c r="C14" s="246"/>
      <c r="D14" s="246"/>
      <c r="E14" s="246"/>
      <c r="F14" s="246"/>
      <c r="G14" s="1167" t="s">
        <v>486</v>
      </c>
      <c r="H14" s="1168"/>
      <c r="I14" s="1168"/>
      <c r="J14" s="1169"/>
      <c r="K14" s="269">
        <v>140239</v>
      </c>
      <c r="L14" s="270">
        <v>2901</v>
      </c>
      <c r="M14" s="271">
        <v>3976</v>
      </c>
      <c r="N14" s="272">
        <v>-27</v>
      </c>
    </row>
    <row r="15" spans="1:16" ht="13.5" customHeight="1" x14ac:dyDescent="0.15">
      <c r="A15" s="250"/>
      <c r="B15" s="246"/>
      <c r="C15" s="246"/>
      <c r="D15" s="246"/>
      <c r="E15" s="246"/>
      <c r="F15" s="246"/>
      <c r="G15" s="1167" t="s">
        <v>487</v>
      </c>
      <c r="H15" s="1168"/>
      <c r="I15" s="1168"/>
      <c r="J15" s="1169"/>
      <c r="K15" s="269">
        <v>58731</v>
      </c>
      <c r="L15" s="270">
        <v>1215</v>
      </c>
      <c r="M15" s="271">
        <v>2094</v>
      </c>
      <c r="N15" s="272">
        <v>-42</v>
      </c>
    </row>
    <row r="16" spans="1:16" x14ac:dyDescent="0.15">
      <c r="A16" s="250"/>
      <c r="B16" s="246"/>
      <c r="C16" s="246"/>
      <c r="D16" s="246"/>
      <c r="E16" s="246"/>
      <c r="F16" s="246"/>
      <c r="G16" s="1170" t="s">
        <v>488</v>
      </c>
      <c r="H16" s="1171"/>
      <c r="I16" s="1171"/>
      <c r="J16" s="1172"/>
      <c r="K16" s="270">
        <v>-153962</v>
      </c>
      <c r="L16" s="270">
        <v>-3185</v>
      </c>
      <c r="M16" s="271">
        <v>-9674</v>
      </c>
      <c r="N16" s="272">
        <v>-67.099999999999994</v>
      </c>
    </row>
    <row r="17" spans="1:16" x14ac:dyDescent="0.15">
      <c r="A17" s="250"/>
      <c r="B17" s="246"/>
      <c r="C17" s="246"/>
      <c r="D17" s="246"/>
      <c r="E17" s="246"/>
      <c r="F17" s="246"/>
      <c r="G17" s="1170" t="s">
        <v>171</v>
      </c>
      <c r="H17" s="1171"/>
      <c r="I17" s="1171"/>
      <c r="J17" s="1172"/>
      <c r="K17" s="270">
        <v>4186041</v>
      </c>
      <c r="L17" s="270">
        <v>86596</v>
      </c>
      <c r="M17" s="271">
        <v>102550</v>
      </c>
      <c r="N17" s="272">
        <v>-15.6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64" t="s">
        <v>493</v>
      </c>
      <c r="H21" s="1165"/>
      <c r="I21" s="1165"/>
      <c r="J21" s="1166"/>
      <c r="K21" s="282">
        <v>7.53</v>
      </c>
      <c r="L21" s="283">
        <v>9.9600000000000009</v>
      </c>
      <c r="M21" s="284">
        <v>-2.4300000000000002</v>
      </c>
      <c r="N21" s="251"/>
      <c r="O21" s="285"/>
      <c r="P21" s="281"/>
    </row>
    <row r="22" spans="1:16" s="286" customFormat="1" x14ac:dyDescent="0.15">
      <c r="A22" s="281"/>
      <c r="B22" s="251"/>
      <c r="C22" s="251"/>
      <c r="D22" s="251"/>
      <c r="E22" s="251"/>
      <c r="F22" s="251"/>
      <c r="G22" s="1164" t="s">
        <v>494</v>
      </c>
      <c r="H22" s="1165"/>
      <c r="I22" s="1165"/>
      <c r="J22" s="1166"/>
      <c r="K22" s="287">
        <v>96.9</v>
      </c>
      <c r="L22" s="288">
        <v>97.8</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3" t="s">
        <v>475</v>
      </c>
      <c r="L30" s="256"/>
      <c r="M30" s="257" t="s">
        <v>476</v>
      </c>
      <c r="N30" s="258"/>
    </row>
    <row r="31" spans="1:16" x14ac:dyDescent="0.15">
      <c r="A31" s="250"/>
      <c r="B31" s="246"/>
      <c r="C31" s="246"/>
      <c r="D31" s="246"/>
      <c r="E31" s="246"/>
      <c r="F31" s="246"/>
      <c r="G31" s="259"/>
      <c r="H31" s="260"/>
      <c r="I31" s="260"/>
      <c r="J31" s="261"/>
      <c r="K31" s="1154"/>
      <c r="L31" s="262" t="s">
        <v>477</v>
      </c>
      <c r="M31" s="263" t="s">
        <v>478</v>
      </c>
      <c r="N31" s="264" t="s">
        <v>479</v>
      </c>
    </row>
    <row r="32" spans="1:16" ht="27" customHeight="1" x14ac:dyDescent="0.15">
      <c r="A32" s="250"/>
      <c r="B32" s="246"/>
      <c r="C32" s="246"/>
      <c r="D32" s="246"/>
      <c r="E32" s="246"/>
      <c r="F32" s="246"/>
      <c r="G32" s="1155" t="s">
        <v>498</v>
      </c>
      <c r="H32" s="1156"/>
      <c r="I32" s="1156"/>
      <c r="J32" s="1157"/>
      <c r="K32" s="296">
        <v>2768016</v>
      </c>
      <c r="L32" s="296">
        <v>57261</v>
      </c>
      <c r="M32" s="297">
        <v>68120</v>
      </c>
      <c r="N32" s="298">
        <v>-15.9</v>
      </c>
    </row>
    <row r="33" spans="1:16" ht="13.5" customHeight="1" x14ac:dyDescent="0.15">
      <c r="A33" s="250"/>
      <c r="B33" s="246"/>
      <c r="C33" s="246"/>
      <c r="D33" s="246"/>
      <c r="E33" s="246"/>
      <c r="F33" s="246"/>
      <c r="G33" s="1155" t="s">
        <v>499</v>
      </c>
      <c r="H33" s="1156"/>
      <c r="I33" s="1156"/>
      <c r="J33" s="1157"/>
      <c r="K33" s="296" t="s">
        <v>484</v>
      </c>
      <c r="L33" s="296" t="s">
        <v>484</v>
      </c>
      <c r="M33" s="297" t="s">
        <v>484</v>
      </c>
      <c r="N33" s="298" t="s">
        <v>484</v>
      </c>
    </row>
    <row r="34" spans="1:16" ht="27" customHeight="1" x14ac:dyDescent="0.15">
      <c r="A34" s="250"/>
      <c r="B34" s="246"/>
      <c r="C34" s="246"/>
      <c r="D34" s="246"/>
      <c r="E34" s="246"/>
      <c r="F34" s="246"/>
      <c r="G34" s="1155" t="s">
        <v>500</v>
      </c>
      <c r="H34" s="1156"/>
      <c r="I34" s="1156"/>
      <c r="J34" s="1157"/>
      <c r="K34" s="296" t="s">
        <v>484</v>
      </c>
      <c r="L34" s="296" t="s">
        <v>484</v>
      </c>
      <c r="M34" s="297">
        <v>13</v>
      </c>
      <c r="N34" s="298" t="s">
        <v>484</v>
      </c>
    </row>
    <row r="35" spans="1:16" ht="27" customHeight="1" x14ac:dyDescent="0.15">
      <c r="A35" s="250"/>
      <c r="B35" s="246"/>
      <c r="C35" s="246"/>
      <c r="D35" s="246"/>
      <c r="E35" s="246"/>
      <c r="F35" s="246"/>
      <c r="G35" s="1155" t="s">
        <v>501</v>
      </c>
      <c r="H35" s="1156"/>
      <c r="I35" s="1156"/>
      <c r="J35" s="1157"/>
      <c r="K35" s="296">
        <v>1398710</v>
      </c>
      <c r="L35" s="296">
        <v>28935</v>
      </c>
      <c r="M35" s="297">
        <v>17609</v>
      </c>
      <c r="N35" s="298">
        <v>64.3</v>
      </c>
    </row>
    <row r="36" spans="1:16" ht="27" customHeight="1" x14ac:dyDescent="0.15">
      <c r="A36" s="250"/>
      <c r="B36" s="246"/>
      <c r="C36" s="246"/>
      <c r="D36" s="246"/>
      <c r="E36" s="246"/>
      <c r="F36" s="246"/>
      <c r="G36" s="1155" t="s">
        <v>502</v>
      </c>
      <c r="H36" s="1156"/>
      <c r="I36" s="1156"/>
      <c r="J36" s="1157"/>
      <c r="K36" s="296">
        <v>185807</v>
      </c>
      <c r="L36" s="296">
        <v>3844</v>
      </c>
      <c r="M36" s="297">
        <v>2944</v>
      </c>
      <c r="N36" s="298">
        <v>30.6</v>
      </c>
    </row>
    <row r="37" spans="1:16" ht="13.5" customHeight="1" x14ac:dyDescent="0.15">
      <c r="A37" s="250"/>
      <c r="B37" s="246"/>
      <c r="C37" s="246"/>
      <c r="D37" s="246"/>
      <c r="E37" s="246"/>
      <c r="F37" s="246"/>
      <c r="G37" s="1155" t="s">
        <v>503</v>
      </c>
      <c r="H37" s="1156"/>
      <c r="I37" s="1156"/>
      <c r="J37" s="1157"/>
      <c r="K37" s="296">
        <v>1306</v>
      </c>
      <c r="L37" s="296">
        <v>27</v>
      </c>
      <c r="M37" s="297">
        <v>1200</v>
      </c>
      <c r="N37" s="298">
        <v>-97.8</v>
      </c>
    </row>
    <row r="38" spans="1:16" ht="27" customHeight="1" x14ac:dyDescent="0.15">
      <c r="A38" s="250"/>
      <c r="B38" s="246"/>
      <c r="C38" s="246"/>
      <c r="D38" s="246"/>
      <c r="E38" s="246"/>
      <c r="F38" s="246"/>
      <c r="G38" s="1158" t="s">
        <v>504</v>
      </c>
      <c r="H38" s="1159"/>
      <c r="I38" s="1159"/>
      <c r="J38" s="1160"/>
      <c r="K38" s="299" t="s">
        <v>484</v>
      </c>
      <c r="L38" s="299" t="s">
        <v>484</v>
      </c>
      <c r="M38" s="300">
        <v>5</v>
      </c>
      <c r="N38" s="301" t="s">
        <v>484</v>
      </c>
      <c r="O38" s="295"/>
    </row>
    <row r="39" spans="1:16" x14ac:dyDescent="0.15">
      <c r="A39" s="250"/>
      <c r="B39" s="246"/>
      <c r="C39" s="246"/>
      <c r="D39" s="246"/>
      <c r="E39" s="246"/>
      <c r="F39" s="246"/>
      <c r="G39" s="1158" t="s">
        <v>505</v>
      </c>
      <c r="H39" s="1159"/>
      <c r="I39" s="1159"/>
      <c r="J39" s="1160"/>
      <c r="K39" s="302">
        <v>-174306</v>
      </c>
      <c r="L39" s="302">
        <v>-3606</v>
      </c>
      <c r="M39" s="303">
        <v>-3946</v>
      </c>
      <c r="N39" s="304">
        <v>-8.6</v>
      </c>
      <c r="O39" s="295"/>
    </row>
    <row r="40" spans="1:16" ht="27" customHeight="1" x14ac:dyDescent="0.15">
      <c r="A40" s="250"/>
      <c r="B40" s="246"/>
      <c r="C40" s="246"/>
      <c r="D40" s="246"/>
      <c r="E40" s="246"/>
      <c r="F40" s="246"/>
      <c r="G40" s="1155" t="s">
        <v>506</v>
      </c>
      <c r="H40" s="1156"/>
      <c r="I40" s="1156"/>
      <c r="J40" s="1157"/>
      <c r="K40" s="302">
        <v>-2589363</v>
      </c>
      <c r="L40" s="302">
        <v>-53566</v>
      </c>
      <c r="M40" s="303">
        <v>-59158</v>
      </c>
      <c r="N40" s="304">
        <v>-9.5</v>
      </c>
      <c r="O40" s="295"/>
    </row>
    <row r="41" spans="1:16" x14ac:dyDescent="0.15">
      <c r="A41" s="250"/>
      <c r="B41" s="246"/>
      <c r="C41" s="246"/>
      <c r="D41" s="246"/>
      <c r="E41" s="246"/>
      <c r="F41" s="246"/>
      <c r="G41" s="1161" t="s">
        <v>282</v>
      </c>
      <c r="H41" s="1162"/>
      <c r="I41" s="1162"/>
      <c r="J41" s="1163"/>
      <c r="K41" s="296">
        <v>1590170</v>
      </c>
      <c r="L41" s="302">
        <v>32896</v>
      </c>
      <c r="M41" s="303">
        <v>26787</v>
      </c>
      <c r="N41" s="304">
        <v>22.8</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48" t="s">
        <v>475</v>
      </c>
      <c r="J49" s="1150" t="s">
        <v>510</v>
      </c>
      <c r="K49" s="1151"/>
      <c r="L49" s="1151"/>
      <c r="M49" s="1151"/>
      <c r="N49" s="1152"/>
    </row>
    <row r="50" spans="1:14" x14ac:dyDescent="0.15">
      <c r="A50" s="250"/>
      <c r="B50" s="246"/>
      <c r="C50" s="246"/>
      <c r="D50" s="246"/>
      <c r="E50" s="246"/>
      <c r="F50" s="246"/>
      <c r="G50" s="314"/>
      <c r="H50" s="315"/>
      <c r="I50" s="1149"/>
      <c r="J50" s="316" t="s">
        <v>511</v>
      </c>
      <c r="K50" s="317" t="s">
        <v>512</v>
      </c>
      <c r="L50" s="318" t="s">
        <v>513</v>
      </c>
      <c r="M50" s="319" t="s">
        <v>514</v>
      </c>
      <c r="N50" s="320" t="s">
        <v>515</v>
      </c>
    </row>
    <row r="51" spans="1:14" x14ac:dyDescent="0.15">
      <c r="A51" s="250"/>
      <c r="B51" s="246"/>
      <c r="C51" s="246"/>
      <c r="D51" s="246"/>
      <c r="E51" s="246"/>
      <c r="F51" s="246"/>
      <c r="G51" s="312" t="s">
        <v>516</v>
      </c>
      <c r="H51" s="313"/>
      <c r="I51" s="321">
        <v>3232926</v>
      </c>
      <c r="J51" s="322">
        <v>64754</v>
      </c>
      <c r="K51" s="323">
        <v>-15.3</v>
      </c>
      <c r="L51" s="324">
        <v>50880</v>
      </c>
      <c r="M51" s="325">
        <v>7</v>
      </c>
      <c r="N51" s="326">
        <v>-22.3</v>
      </c>
    </row>
    <row r="52" spans="1:14" x14ac:dyDescent="0.15">
      <c r="A52" s="250"/>
      <c r="B52" s="246"/>
      <c r="C52" s="246"/>
      <c r="D52" s="246"/>
      <c r="E52" s="246"/>
      <c r="F52" s="246"/>
      <c r="G52" s="327"/>
      <c r="H52" s="328" t="s">
        <v>517</v>
      </c>
      <c r="I52" s="329">
        <v>1876451</v>
      </c>
      <c r="J52" s="330">
        <v>37585</v>
      </c>
      <c r="K52" s="331">
        <v>-1.3</v>
      </c>
      <c r="L52" s="332">
        <v>26879</v>
      </c>
      <c r="M52" s="333">
        <v>2.4</v>
      </c>
      <c r="N52" s="334">
        <v>-3.7</v>
      </c>
    </row>
    <row r="53" spans="1:14" x14ac:dyDescent="0.15">
      <c r="A53" s="250"/>
      <c r="B53" s="246"/>
      <c r="C53" s="246"/>
      <c r="D53" s="246"/>
      <c r="E53" s="246"/>
      <c r="F53" s="246"/>
      <c r="G53" s="312" t="s">
        <v>518</v>
      </c>
      <c r="H53" s="313"/>
      <c r="I53" s="321">
        <v>3142879</v>
      </c>
      <c r="J53" s="322">
        <v>63200</v>
      </c>
      <c r="K53" s="323">
        <v>-2.4</v>
      </c>
      <c r="L53" s="324">
        <v>63956</v>
      </c>
      <c r="M53" s="325">
        <v>25.7</v>
      </c>
      <c r="N53" s="326">
        <v>-28.1</v>
      </c>
    </row>
    <row r="54" spans="1:14" x14ac:dyDescent="0.15">
      <c r="A54" s="250"/>
      <c r="B54" s="246"/>
      <c r="C54" s="246"/>
      <c r="D54" s="246"/>
      <c r="E54" s="246"/>
      <c r="F54" s="246"/>
      <c r="G54" s="327"/>
      <c r="H54" s="328" t="s">
        <v>517</v>
      </c>
      <c r="I54" s="329">
        <v>1522906</v>
      </c>
      <c r="J54" s="330">
        <v>30624</v>
      </c>
      <c r="K54" s="331">
        <v>-18.5</v>
      </c>
      <c r="L54" s="332">
        <v>29239</v>
      </c>
      <c r="M54" s="333">
        <v>8.8000000000000007</v>
      </c>
      <c r="N54" s="334">
        <v>-27.3</v>
      </c>
    </row>
    <row r="55" spans="1:14" x14ac:dyDescent="0.15">
      <c r="A55" s="250"/>
      <c r="B55" s="246"/>
      <c r="C55" s="246"/>
      <c r="D55" s="246"/>
      <c r="E55" s="246"/>
      <c r="F55" s="246"/>
      <c r="G55" s="312" t="s">
        <v>519</v>
      </c>
      <c r="H55" s="313"/>
      <c r="I55" s="321">
        <v>4911466</v>
      </c>
      <c r="J55" s="322">
        <v>99671</v>
      </c>
      <c r="K55" s="323">
        <v>57.7</v>
      </c>
      <c r="L55" s="324">
        <v>66255</v>
      </c>
      <c r="M55" s="325">
        <v>3.6</v>
      </c>
      <c r="N55" s="326">
        <v>54.1</v>
      </c>
    </row>
    <row r="56" spans="1:14" x14ac:dyDescent="0.15">
      <c r="A56" s="250"/>
      <c r="B56" s="246"/>
      <c r="C56" s="246"/>
      <c r="D56" s="246"/>
      <c r="E56" s="246"/>
      <c r="F56" s="246"/>
      <c r="G56" s="327"/>
      <c r="H56" s="328" t="s">
        <v>517</v>
      </c>
      <c r="I56" s="329">
        <v>3340201</v>
      </c>
      <c r="J56" s="330">
        <v>67784</v>
      </c>
      <c r="K56" s="331">
        <v>121.3</v>
      </c>
      <c r="L56" s="332">
        <v>31822</v>
      </c>
      <c r="M56" s="333">
        <v>8.8000000000000007</v>
      </c>
      <c r="N56" s="334">
        <v>112.5</v>
      </c>
    </row>
    <row r="57" spans="1:14" x14ac:dyDescent="0.15">
      <c r="A57" s="250"/>
      <c r="B57" s="246"/>
      <c r="C57" s="246"/>
      <c r="D57" s="246"/>
      <c r="E57" s="246"/>
      <c r="F57" s="246"/>
      <c r="G57" s="312" t="s">
        <v>520</v>
      </c>
      <c r="H57" s="313"/>
      <c r="I57" s="321">
        <v>5799486</v>
      </c>
      <c r="J57" s="322">
        <v>118626</v>
      </c>
      <c r="K57" s="323">
        <v>19</v>
      </c>
      <c r="L57" s="324">
        <v>85459</v>
      </c>
      <c r="M57" s="325">
        <v>29</v>
      </c>
      <c r="N57" s="326">
        <v>-10</v>
      </c>
    </row>
    <row r="58" spans="1:14" x14ac:dyDescent="0.15">
      <c r="A58" s="250"/>
      <c r="B58" s="246"/>
      <c r="C58" s="246"/>
      <c r="D58" s="246"/>
      <c r="E58" s="246"/>
      <c r="F58" s="246"/>
      <c r="G58" s="327"/>
      <c r="H58" s="328" t="s">
        <v>517</v>
      </c>
      <c r="I58" s="329">
        <v>3105340</v>
      </c>
      <c r="J58" s="330">
        <v>63518</v>
      </c>
      <c r="K58" s="331">
        <v>-6.3</v>
      </c>
      <c r="L58" s="332">
        <v>44378</v>
      </c>
      <c r="M58" s="333">
        <v>39.5</v>
      </c>
      <c r="N58" s="334">
        <v>-45.8</v>
      </c>
    </row>
    <row r="59" spans="1:14" x14ac:dyDescent="0.15">
      <c r="A59" s="250"/>
      <c r="B59" s="246"/>
      <c r="C59" s="246"/>
      <c r="D59" s="246"/>
      <c r="E59" s="246"/>
      <c r="F59" s="246"/>
      <c r="G59" s="312" t="s">
        <v>521</v>
      </c>
      <c r="H59" s="313"/>
      <c r="I59" s="321">
        <v>2851798</v>
      </c>
      <c r="J59" s="322">
        <v>58995</v>
      </c>
      <c r="K59" s="323">
        <v>-50.3</v>
      </c>
      <c r="L59" s="324">
        <v>83280</v>
      </c>
      <c r="M59" s="325">
        <v>-2.5</v>
      </c>
      <c r="N59" s="326">
        <v>-47.8</v>
      </c>
    </row>
    <row r="60" spans="1:14" x14ac:dyDescent="0.15">
      <c r="A60" s="250"/>
      <c r="B60" s="246"/>
      <c r="C60" s="246"/>
      <c r="D60" s="246"/>
      <c r="E60" s="246"/>
      <c r="F60" s="246"/>
      <c r="G60" s="327"/>
      <c r="H60" s="328" t="s">
        <v>517</v>
      </c>
      <c r="I60" s="335">
        <v>1413297</v>
      </c>
      <c r="J60" s="330">
        <v>29237</v>
      </c>
      <c r="K60" s="331">
        <v>-54</v>
      </c>
      <c r="L60" s="332">
        <v>43123</v>
      </c>
      <c r="M60" s="333">
        <v>-2.8</v>
      </c>
      <c r="N60" s="334">
        <v>-51.2</v>
      </c>
    </row>
    <row r="61" spans="1:14" x14ac:dyDescent="0.15">
      <c r="A61" s="250"/>
      <c r="B61" s="246"/>
      <c r="C61" s="246"/>
      <c r="D61" s="246"/>
      <c r="E61" s="246"/>
      <c r="F61" s="246"/>
      <c r="G61" s="312" t="s">
        <v>522</v>
      </c>
      <c r="H61" s="336"/>
      <c r="I61" s="337">
        <v>3987711</v>
      </c>
      <c r="J61" s="338">
        <v>81049</v>
      </c>
      <c r="K61" s="339">
        <v>1.7</v>
      </c>
      <c r="L61" s="340">
        <v>69966</v>
      </c>
      <c r="M61" s="341">
        <v>12.6</v>
      </c>
      <c r="N61" s="326">
        <v>-10.9</v>
      </c>
    </row>
    <row r="62" spans="1:14" x14ac:dyDescent="0.15">
      <c r="A62" s="250"/>
      <c r="B62" s="246"/>
      <c r="C62" s="246"/>
      <c r="D62" s="246"/>
      <c r="E62" s="246"/>
      <c r="F62" s="246"/>
      <c r="G62" s="327"/>
      <c r="H62" s="328" t="s">
        <v>517</v>
      </c>
      <c r="I62" s="329">
        <v>2251639</v>
      </c>
      <c r="J62" s="330">
        <v>45750</v>
      </c>
      <c r="K62" s="331">
        <v>8.1999999999999993</v>
      </c>
      <c r="L62" s="332">
        <v>35088</v>
      </c>
      <c r="M62" s="333">
        <v>11.3</v>
      </c>
      <c r="N62" s="334">
        <v>-3.1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73" zoomScaleNormal="100" zoomScaleSheetLayoutView="55" workbookViewId="0">
      <selection activeCell="I102" sqref="I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I100" sqref="I10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3" t="s">
        <v>3</v>
      </c>
      <c r="D47" s="1173"/>
      <c r="E47" s="1174"/>
      <c r="F47" s="11">
        <v>13.01</v>
      </c>
      <c r="G47" s="12">
        <v>13.03</v>
      </c>
      <c r="H47" s="12">
        <v>11.05</v>
      </c>
      <c r="I47" s="12">
        <v>10.91</v>
      </c>
      <c r="J47" s="13">
        <v>8.36</v>
      </c>
    </row>
    <row r="48" spans="2:10" ht="57.75" customHeight="1" x14ac:dyDescent="0.15">
      <c r="B48" s="14"/>
      <c r="C48" s="1175" t="s">
        <v>4</v>
      </c>
      <c r="D48" s="1175"/>
      <c r="E48" s="1176"/>
      <c r="F48" s="15">
        <v>4.4400000000000004</v>
      </c>
      <c r="G48" s="16">
        <v>5.08</v>
      </c>
      <c r="H48" s="16">
        <v>2.27</v>
      </c>
      <c r="I48" s="16">
        <v>5.19</v>
      </c>
      <c r="J48" s="17">
        <v>5.26</v>
      </c>
    </row>
    <row r="49" spans="2:10" ht="57.75" customHeight="1" thickBot="1" x14ac:dyDescent="0.2">
      <c r="B49" s="18"/>
      <c r="C49" s="1177" t="s">
        <v>5</v>
      </c>
      <c r="D49" s="1177"/>
      <c r="E49" s="1178"/>
      <c r="F49" s="19">
        <v>3.86</v>
      </c>
      <c r="G49" s="20">
        <v>0.65</v>
      </c>
      <c r="H49" s="20" t="s">
        <v>529</v>
      </c>
      <c r="I49" s="20">
        <v>2.96</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