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財政係共有ﾌｱｲﾙ\県地域振興課\h29\20170411_平成27年度財政状況資料集の作成及び提出（２回目）について\02_回答\"/>
    </mc:Choice>
  </mc:AlternateContent>
  <bookViews>
    <workbookView xWindow="0" yWindow="0" windowWidth="20730" windowHeight="11760" tabRatio="802" firstSheet="9"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8" i="9" l="1"/>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AM38" i="9"/>
  <c r="U38" i="9"/>
  <c r="C38" i="9"/>
  <c r="CO37" i="9"/>
  <c r="AM37" i="9"/>
  <c r="C37" i="9"/>
  <c r="CO36" i="9"/>
  <c r="AM36" i="9"/>
  <c r="CO35" i="9"/>
  <c r="BW35" i="9"/>
  <c r="BW36" i="9" s="1"/>
  <c r="BW37" i="9" s="1"/>
  <c r="BW38" i="9" s="1"/>
  <c r="AM35" i="9"/>
  <c r="CO34" i="9"/>
  <c r="BW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c r="BE34" i="9" s="1"/>
  <c r="BE35" i="9" s="1"/>
  <c r="BE36" i="9" s="1"/>
  <c r="BE37" i="9" s="1"/>
  <c r="BE38" i="9" s="1"/>
</calcChain>
</file>

<file path=xl/sharedStrings.xml><?xml version="1.0" encoding="utf-8"?>
<sst xmlns="http://schemas.openxmlformats.org/spreadsheetml/2006/main" count="1021" uniqueCount="552">
  <si>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</si>
  <si>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</si>
  <si>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</si>
  <si>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</si>
  <si>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</si>
  <si>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</si>
  <si>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</si>
  <si>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</si>
  <si>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</si>
  <si>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</si>
  <si>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</si>
  <si>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</si>
  <si>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</si>
  <si>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</si>
  <si>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</si>
  <si>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</si>
  <si>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</si>
  <si>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</si>
  <si>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</si>
  <si>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</si>
  <si>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</si>
  <si>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</si>
  <si>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</si>
  <si>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</si>
  <si>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</si>
  <si>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</si>
  <si>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</si>
  <si>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</si>
  <si>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</si>
  <si>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</si>
  <si>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</si>
  <si>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</si>
  <si>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</si>
  <si>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</si>
  <si>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</si>
  <si>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</si>
  <si>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</si>
  <si>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</si>
  <si>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</si>
  <si>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</si>
  <si>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</si>
  <si>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</si>
  <si>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</si>
  <si>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</si>
  <si>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</si>
  <si>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</si>
  <si>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</si>
  <si>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</si>
  <si>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</si>
  <si>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</si>
  <si>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</si>
  <si>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</si>
  <si>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</si>
  <si>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</si>
  <si>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</si>
  <si>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</si>
  <si>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</si>
  <si>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</si>
  <si>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</si>
  <si>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</si>
  <si>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</si>
  <si>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</si>
  <si>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</si>
  <si>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</si>
  <si>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</si>
  <si>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</si>
  <si>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</si>
  <si>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</si>
  <si>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</si>
  <si>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</si>
  <si>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</si>
  <si>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</si>
  <si>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</si>
  <si>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</si>
  <si>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</si>
  <si>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</si>
  <si>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</si>
  <si>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</si>
  <si>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</si>
  <si>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</si>
  <si>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</si>
  <si>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</si>
  <si>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倉吉市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</si>
  <si>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</si>
  <si>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</si>
  <si>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</si>
  <si>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</si>
  <si>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</si>
  <si>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</si>
  <si>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</si>
  <si>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</si>
  <si>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</si>
  <si>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</si>
  <si>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</si>
  <si>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</si>
  <si>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</si>
  <si>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</si>
  <si>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</si>
  <si>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</si>
  <si>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</si>
  <si>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</si>
  <si>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</si>
  <si>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</si>
  <si>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</si>
  <si>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</si>
  <si>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</si>
  <si>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</si>
  <si>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</si>
  <si>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</si>
  <si>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</si>
  <si>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</si>
  <si>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</si>
  <si>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</si>
  <si>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</si>
  <si>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</si>
  <si>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</si>
  <si>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</si>
  <si>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</si>
  <si>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</si>
  <si>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</si>
  <si>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</si>
  <si>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</si>
  <si>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</si>
  <si>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</si>
  <si>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</si>
  <si>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</si>
  <si>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</si>
  <si>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</si>
  <si>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</si>
  <si>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</si>
  <si>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</si>
  <si>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</si>
  <si>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</si>
  <si>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</si>
  <si>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</si>
  <si>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</si>
  <si>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</si>
  <si>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</si>
  <si>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</si>
  <si>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</si>
  <si>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</si>
  <si>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</si>
  <si>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</si>
  <si>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</si>
  <si>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</si>
  <si>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</si>
  <si>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</si>
  <si>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</si>
  <si>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</si>
  <si>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</si>
  <si>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</si>
  <si>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</si>
  <si>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</si>
  <si>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</si>
  <si>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</si>
  <si>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</si>
  <si>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</si>
  <si>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</si>
  <si>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</si>
  <si>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</si>
  <si>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</si>
  <si>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</si>
  <si>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</si>
  <si>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</si>
  <si>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</si>
  <si>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</si>
  <si>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</si>
  <si>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</si>
  <si>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</si>
  <si>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</si>
  <si>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</si>
  <si>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</si>
  <si>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</si>
  <si>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</si>
  <si>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</si>
  <si>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</si>
  <si>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</si>
  <si>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</si>
  <si>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</si>
  <si>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</si>
  <si>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</si>
  <si>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</si>
  <si>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</si>
  <si>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</si>
  <si>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</si>
  <si>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</si>
  <si>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</si>
  <si>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</si>
  <si>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</si>
  <si>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</si>
  <si>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</si>
  <si>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</si>
  <si>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鳥取県倉吉市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</si>
  <si>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</si>
  <si>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</si>
  <si>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</si>
  <si>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</si>
  <si>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</si>
  <si>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</si>
  <si>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</si>
  <si>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</si>
  <si>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</si>
  <si>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</si>
  <si>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</si>
  <si>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</si>
  <si>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</si>
  <si>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</si>
  <si>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</si>
  <si>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</si>
  <si>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</si>
  <si>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</si>
  <si>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</si>
  <si>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</si>
  <si>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</si>
  <si>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</si>
  <si>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</si>
  <si>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</si>
  <si>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</si>
  <si>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</si>
  <si>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</si>
  <si>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</si>
  <si>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</si>
  <si>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</si>
  <si>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</si>
  <si>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</si>
  <si>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</si>
  <si>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</si>
  <si>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</si>
  <si>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</si>
  <si>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</si>
  <si>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</si>
  <si>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</si>
  <si>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</si>
  <si>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</si>
  <si>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</si>
  <si>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</si>
  <si>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</si>
  <si>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</si>
  <si>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</si>
  <si>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</si>
  <si>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</si>
  <si>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</si>
  <si>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</si>
  <si>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</si>
  <si>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</si>
  <si>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</si>
  <si>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</si>
  <si>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</si>
  <si>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</si>
  <si>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</si>
  <si>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</si>
  <si>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</si>
  <si>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</si>
  <si>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</si>
  <si>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</si>
  <si>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</si>
  <si>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</si>
  <si>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</si>
  <si>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</si>
  <si>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</si>
  <si>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</si>
  <si>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</si>
  <si>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</si>
  <si>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</si>
  <si>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</si>
  <si>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</si>
  <si>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</si>
  <si>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</si>
  <si>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</si>
  <si>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</si>
  <si>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</si>
  <si>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</si>
  <si>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</si>
  <si>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</si>
  <si>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</si>
  <si>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</si>
  <si>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</si>
  <si>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</si>
  <si>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</si>
  <si>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</si>
  <si>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</si>
  <si>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</si>
  <si>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</si>
  <si>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</si>
  <si>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</si>
  <si>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</si>
  <si>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</si>
  <si>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</si>
  <si>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</si>
  <si>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</si>
  <si>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</si>
  <si>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</si>
  <si>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</si>
  <si>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</si>
  <si>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</si>
  <si>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</si>
  <si>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</si>
  <si>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</si>
  <si>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</si>
  <si>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</si>
  <si>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</si>
  <si>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</si>
  <si>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</si>
  <si>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</si>
  <si>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</si>
  <si>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</si>
  <si>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</si>
  <si>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</si>
  <si>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</si>
  <si>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</si>
  <si>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</si>
  <si>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</si>
  <si>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</si>
  <si>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</si>
  <si>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</si>
  <si>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</si>
  <si>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</si>
  <si>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</si>
  <si>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</si>
  <si>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</si>
  <si>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</si>
  <si>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</si>
  <si>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</si>
  <si>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</si>
  <si>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</si>
  <si>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</si>
  <si>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</si>
  <si>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</si>
  <si>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</si>
  <si>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</si>
  <si>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</si>
  <si>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</si>
  <si>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</si>
  <si>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</si>
  <si>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</si>
  <si>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</si>
  <si>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</si>
  <si>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</si>
  <si>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</si>
  <si>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</si>
  <si>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鳥取県倉吉市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</si>
  <si>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</si>
  <si>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</si>
  <si>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</si>
  <si>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</si>
  <si>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</si>
  <si>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</si>
  <si>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</si>
  <si>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</si>
  <si>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</si>
  <si>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</si>
  <si>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</si>
  <si>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</si>
  <si>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</si>
  <si>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</si>
  <si>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</si>
  <si>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</si>
  <si>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</si>
  <si>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</si>
  <si>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</si>
  <si>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</si>
  <si>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住宅資金貸付事業</t>
    <phoneticPr fontId="5"/>
  </si>
  <si>
    <t>土地取得事業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</si>
  <si>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</si>
  <si>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</si>
  <si>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</si>
  <si>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</si>
  <si>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</si>
  <si>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</si>
  <si>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</si>
  <si>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</si>
  <si>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</si>
  <si>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</si>
  <si>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</si>
  <si>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</si>
  <si>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</si>
  <si>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</si>
  <si>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</si>
  <si>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</si>
  <si>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駐車場事業</t>
    <phoneticPr fontId="5"/>
  </si>
  <si>
    <t>水道事業</t>
    <phoneticPr fontId="5"/>
  </si>
  <si>
    <t>法適用企業</t>
    <phoneticPr fontId="5"/>
  </si>
  <si>
    <t>簡易水道事業</t>
    <phoneticPr fontId="5"/>
  </si>
  <si>
    <t>法非適用企業</t>
    <phoneticPr fontId="5"/>
  </si>
  <si>
    <t>温泉配湯事業</t>
    <phoneticPr fontId="5"/>
  </si>
  <si>
    <t>下水道事業</t>
    <phoneticPr fontId="5"/>
  </si>
  <si>
    <t>集落排水事業</t>
    <phoneticPr fontId="5"/>
  </si>
  <si>
    <t>国民宿舎事業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</si>
  <si>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</si>
  <si>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</si>
  <si>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</si>
  <si>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</si>
  <si>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</si>
  <si>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</si>
  <si>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</si>
  <si>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</si>
  <si>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</si>
  <si>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</si>
  <si>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</si>
  <si>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</si>
  <si>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</si>
  <si>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</si>
  <si>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</si>
  <si>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</si>
  <si>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</si>
  <si>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</si>
  <si>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</si>
  <si>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</si>
  <si>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</si>
  <si>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</si>
  <si>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</si>
  <si>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</si>
  <si>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</si>
  <si>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</si>
  <si>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</si>
  <si>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</si>
  <si>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</si>
  <si>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</si>
  <si>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</si>
  <si>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</si>
  <si>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</si>
  <si>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</si>
  <si>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</si>
  <si>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</si>
  <si>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</si>
  <si>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</si>
  <si>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</si>
  <si>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</si>
  <si>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</si>
  <si>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</si>
  <si>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</si>
  <si>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</si>
  <si>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</si>
  <si>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</si>
  <si>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</si>
  <si>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</si>
  <si>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</si>
  <si>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</si>
  <si>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</si>
  <si>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</si>
  <si>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</si>
  <si>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</si>
  <si>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</si>
  <si>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</si>
  <si>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</si>
  <si>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</si>
  <si>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</si>
  <si>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</si>
  <si>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</si>
  <si>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</si>
  <si>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</si>
  <si>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</si>
  <si>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</si>
  <si>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</si>
  <si>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</si>
  <si>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</si>
  <si>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</si>
  <si>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</si>
  <si>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</si>
  <si>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</si>
  <si>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</si>
  <si>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</si>
  <si>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</si>
  <si>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</si>
  <si>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</si>
  <si>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</si>
  <si>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</si>
  <si>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</si>
  <si>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</si>
  <si>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</si>
  <si>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</si>
  <si>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</si>
  <si>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</si>
  <si>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</si>
  <si>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</si>
  <si>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</si>
  <si>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</si>
  <si>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</si>
  <si>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</si>
  <si>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</si>
  <si>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</si>
  <si>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</si>
  <si>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</si>
  <si>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</si>
  <si>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</si>
  <si>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</si>
  <si>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</si>
  <si>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</si>
  <si>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</si>
  <si>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</si>
  <si>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</si>
  <si>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</si>
  <si>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</si>
  <si>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</si>
  <si>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</si>
  <si>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</si>
  <si>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</si>
  <si>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</si>
  <si>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</si>
  <si>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</si>
  <si>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</si>
  <si>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</si>
  <si>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</si>
  <si>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</si>
  <si>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</si>
  <si>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</si>
  <si>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</si>
  <si>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</si>
  <si>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</si>
  <si>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</si>
  <si>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</si>
  <si>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</si>
  <si>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</si>
  <si>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</si>
  <si>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</si>
  <si>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</si>
  <si>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</si>
  <si>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</si>
  <si>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</si>
  <si>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</si>
  <si>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</si>
  <si>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4.95</t>
  </si>
  <si>
    <t>水道事業</t>
  </si>
  <si>
    <t>一般会計</t>
  </si>
  <si>
    <t>住宅資金貸付事業</t>
  </si>
  <si>
    <t>介護保険事業</t>
  </si>
  <si>
    <t>国民健康保険事業</t>
  </si>
  <si>
    <t>後期高齢者医療事業</t>
  </si>
  <si>
    <t>駐車場事業</t>
  </si>
  <si>
    <t>温泉配湯事業</t>
  </si>
  <si>
    <t>その他会計（赤字）</t>
  </si>
  <si>
    <t>その他会計（黒字）</t>
  </si>
  <si>
    <t>-</t>
    <phoneticPr fontId="2"/>
  </si>
  <si>
    <t>鳥取県中部ふるさと広域連合 一般会計</t>
    <rPh sb="0" eb="3">
      <t>トットリケン</t>
    </rPh>
    <rPh sb="3" eb="5">
      <t>チュウブ</t>
    </rPh>
    <rPh sb="9" eb="11">
      <t>コウイキ</t>
    </rPh>
    <rPh sb="11" eb="13">
      <t>レンゴウ</t>
    </rPh>
    <rPh sb="14" eb="16">
      <t>イッパン</t>
    </rPh>
    <rPh sb="16" eb="18">
      <t>カイケイ</t>
    </rPh>
    <phoneticPr fontId="2"/>
  </si>
  <si>
    <t>鳥取県中部ふるさと広域連合 中部ふるさと市町村圏振興事業特別会計</t>
    <rPh sb="0" eb="3">
      <t>トットリケン</t>
    </rPh>
    <rPh sb="3" eb="5">
      <t>チュウブ</t>
    </rPh>
    <rPh sb="9" eb="11">
      <t>コウイキ</t>
    </rPh>
    <rPh sb="11" eb="13">
      <t>レンゴウ</t>
    </rPh>
    <rPh sb="14" eb="16">
      <t>チュウブ</t>
    </rPh>
    <rPh sb="20" eb="23">
      <t>シチョウソン</t>
    </rPh>
    <rPh sb="23" eb="24">
      <t>ケン</t>
    </rPh>
    <rPh sb="24" eb="26">
      <t>シンコウ</t>
    </rPh>
    <rPh sb="26" eb="28">
      <t>ジギョウ</t>
    </rPh>
    <rPh sb="28" eb="30">
      <t>トクベツ</t>
    </rPh>
    <rPh sb="30" eb="32">
      <t>カイケイ</t>
    </rPh>
    <phoneticPr fontId="2"/>
  </si>
  <si>
    <t>鳥取県中部ふるさと広域連合 交通災害共済事業特別会計</t>
    <rPh sb="0" eb="3">
      <t>トットリケン</t>
    </rPh>
    <rPh sb="3" eb="5">
      <t>チュウブ</t>
    </rPh>
    <rPh sb="9" eb="11">
      <t>コウイキ</t>
    </rPh>
    <rPh sb="11" eb="13">
      <t>レンゴウ</t>
    </rPh>
    <rPh sb="14" eb="16">
      <t>コウツウ</t>
    </rPh>
    <rPh sb="16" eb="18">
      <t>サイガイ</t>
    </rPh>
    <rPh sb="18" eb="20">
      <t>キョウサイ</t>
    </rPh>
    <rPh sb="20" eb="22">
      <t>ジギョウ</t>
    </rPh>
    <rPh sb="22" eb="24">
      <t>トクベツ</t>
    </rPh>
    <rPh sb="24" eb="26">
      <t>カイケイ</t>
    </rPh>
    <phoneticPr fontId="2"/>
  </si>
  <si>
    <t>鳥取県後期高齢者医療広域連合 一般会計</t>
    <rPh sb="0" eb="3">
      <t>トットリケン</t>
    </rPh>
    <rPh sb="3" eb="5">
      <t>コウキ</t>
    </rPh>
    <rPh sb="5" eb="8">
      <t>コウレイシャ</t>
    </rPh>
    <rPh sb="8" eb="10">
      <t>イリョウ</t>
    </rPh>
    <rPh sb="10" eb="12">
      <t>コウイキ</t>
    </rPh>
    <rPh sb="12" eb="14">
      <t>レンゴウ</t>
    </rPh>
    <rPh sb="15" eb="17">
      <t>イッパン</t>
    </rPh>
    <rPh sb="17" eb="19">
      <t>カイケイ</t>
    </rPh>
    <phoneticPr fontId="2"/>
  </si>
  <si>
    <t>鳥取県後期高齢者医療広域連合 後期高齢者医療特別会計</t>
    <rPh sb="0" eb="3">
      <t>トットリケン</t>
    </rPh>
    <rPh sb="3" eb="5">
      <t>コウキ</t>
    </rPh>
    <rPh sb="5" eb="8">
      <t>コウレイシャ</t>
    </rPh>
    <rPh sb="8" eb="10">
      <t>イリョウ</t>
    </rPh>
    <rPh sb="10" eb="12">
      <t>コウイキ</t>
    </rPh>
    <rPh sb="12" eb="14">
      <t>レンゴウ</t>
    </rPh>
    <rPh sb="15" eb="16">
      <t>アト</t>
    </rPh>
    <rPh sb="16" eb="17">
      <t>キ</t>
    </rPh>
    <rPh sb="17" eb="19">
      <t>コウレイ</t>
    </rPh>
    <rPh sb="19" eb="20">
      <t>シャ</t>
    </rPh>
    <rPh sb="20" eb="22">
      <t>イリョウ</t>
    </rPh>
    <rPh sb="22" eb="24">
      <t>トクベツ</t>
    </rPh>
    <rPh sb="24" eb="26">
      <t>カイケイ</t>
    </rPh>
    <phoneticPr fontId="2"/>
  </si>
  <si>
    <t>せきがね犬挟観光</t>
    <rPh sb="4" eb="5">
      <t>イヌ</t>
    </rPh>
    <rPh sb="5" eb="6">
      <t>ハサ</t>
    </rPh>
    <rPh sb="6" eb="8">
      <t>カンコウ</t>
    </rPh>
    <phoneticPr fontId="2"/>
  </si>
  <si>
    <t>赤瓦</t>
    <rPh sb="0" eb="1">
      <t>アカ</t>
    </rPh>
    <rPh sb="1" eb="2">
      <t>カワラ</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</si>
  <si>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</si>
  <si>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</si>
  <si>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</si>
  <si>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</si>
  <si>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</si>
  <si>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</si>
  <si>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</si>
  <si>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</si>
  <si>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</si>
  <si>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</si>
  <si>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</si>
  <si>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将来負担比率及び実質公債費比率について、類似団体と比較し高い水準ではあるが年々下降傾向にある。
将来負担比率が下降している主な要因としては、下水道事業債残高の減少に伴い公営企業債等繰入見込額が減少したことが考えられる。
また、実質公債費比率が下降している主な要因としては、平成8年度及び平成14年度に起こした公共用地先行取得債の償還が、それぞれ平成23年度及び平成24年度で終了したこと等が考えられる。
一方で、医療機器関連企業誘致事業の財源として発行した地域活性化事業債、小中学校耐震補強事業の財源として発行した全国防災事業債、緊急防災・減災事業債の据置期間終了に伴い、元金償還が開始することにより、今後、元利償還額が増額するため、実質公債費比率への影響を考慮し、これまで以上に公債費の適正化に取り組んでいく必要がある。</t>
    <rPh sb="0" eb="2">
      <t>ショウライ</t>
    </rPh>
    <rPh sb="2" eb="4">
      <t>フタン</t>
    </rPh>
    <rPh sb="4" eb="6">
      <t>ヒリツ</t>
    </rPh>
    <rPh sb="6" eb="7">
      <t>オヨ</t>
    </rPh>
    <rPh sb="8" eb="10">
      <t>ジッシツ</t>
    </rPh>
    <rPh sb="10" eb="13">
      <t>コウサイヒ</t>
    </rPh>
    <rPh sb="13" eb="15">
      <t>ヒリツ</t>
    </rPh>
    <rPh sb="20" eb="22">
      <t>ルイジ</t>
    </rPh>
    <rPh sb="22" eb="24">
      <t>ダンタイ</t>
    </rPh>
    <rPh sb="25" eb="27">
      <t>ヒカク</t>
    </rPh>
    <rPh sb="28" eb="29">
      <t>タカ</t>
    </rPh>
    <rPh sb="30" eb="32">
      <t>スイジュン</t>
    </rPh>
    <rPh sb="37" eb="39">
      <t>ネンネン</t>
    </rPh>
    <rPh sb="39" eb="41">
      <t>カコウ</t>
    </rPh>
    <rPh sb="41" eb="43">
      <t>ケイコウ</t>
    </rPh>
    <rPh sb="48" eb="50">
      <t>ショウライ</t>
    </rPh>
    <rPh sb="50" eb="52">
      <t>フタン</t>
    </rPh>
    <rPh sb="52" eb="54">
      <t>ヒリツ</t>
    </rPh>
    <rPh sb="55" eb="57">
      <t>カコウ</t>
    </rPh>
    <rPh sb="61" eb="62">
      <t>オモ</t>
    </rPh>
    <rPh sb="63" eb="65">
      <t>ヨウイン</t>
    </rPh>
    <rPh sb="96" eb="98">
      <t>ゲンショウ</t>
    </rPh>
    <rPh sb="103" eb="104">
      <t>カンガ</t>
    </rPh>
    <rPh sb="113" eb="115">
      <t>ジッシツ</t>
    </rPh>
    <rPh sb="115" eb="118">
      <t>コウサイヒ</t>
    </rPh>
    <rPh sb="118" eb="120">
      <t>ヒリツ</t>
    </rPh>
    <rPh sb="121" eb="123">
      <t>カコウ</t>
    </rPh>
    <rPh sb="127" eb="128">
      <t>オモ</t>
    </rPh>
    <rPh sb="129" eb="131">
      <t>ヨウイン</t>
    </rPh>
    <rPh sb="202" eb="204">
      <t>イッポウ</t>
    </rPh>
    <rPh sb="301" eb="303">
      <t>コンゴ</t>
    </rPh>
    <rPh sb="304" eb="306">
      <t>ガンリ</t>
    </rPh>
    <rPh sb="306" eb="308">
      <t>ショウカン</t>
    </rPh>
    <rPh sb="310" eb="312">
      <t>ゾウガク</t>
    </rPh>
    <rPh sb="317" eb="319">
      <t>ジッシツ</t>
    </rPh>
    <rPh sb="319" eb="321">
      <t>コウサイ</t>
    </rPh>
    <rPh sb="321" eb="322">
      <t>ヒ</t>
    </rPh>
    <rPh sb="322" eb="324">
      <t>ヒリツ</t>
    </rPh>
    <rPh sb="326" eb="328">
      <t>エイキョウ</t>
    </rPh>
    <rPh sb="329" eb="331">
      <t>コウリョ</t>
    </rPh>
    <rPh sb="337" eb="339">
      <t>イジョウ</t>
    </rPh>
    <rPh sb="340" eb="343">
      <t>コウサイヒ</t>
    </rPh>
    <rPh sb="344" eb="347">
      <t>テキセイカ</t>
    </rPh>
    <rPh sb="348" eb="349">
      <t>ト</t>
    </rPh>
    <rPh sb="350" eb="351">
      <t>ク</t>
    </rPh>
    <rPh sb="355" eb="35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</si>
</sst>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6.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76489</c:v>
                </c:pt>
                <c:pt idx="1">
                  <c:v>64754</c:v>
                </c:pt>
                <c:pt idx="2">
                  <c:v>63200</c:v>
                </c:pt>
                <c:pt idx="3">
                  <c:v>99671</c:v>
                </c:pt>
                <c:pt idx="4">
                  <c:v>118626</c:v>
                </c:pt>
              </c:numCache>
            </c:numRef>
          </c:val>
          <c:smooth val="0"/>
        </c:ser>
        <c:dLbls>
          <c:showLegendKey val="0"/>
          <c:showVal val="0"/>
          <c:showCatName val="0"/>
          <c:showSerName val="0"/>
          <c:showPercent val="0"/>
          <c:showBubbleSize val="0"/>
        </c:dLbls>
        <c:marker val="1"/>
        <c:smooth val="0"/>
        <c:axId val="272157400"/>
        <c:axId val="272157784"/>
      </c:lineChart>
      <c:catAx>
        <c:axId val="272157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2157784"/>
        <c:crosses val="autoZero"/>
        <c:auto val="1"/>
        <c:lblAlgn val="ctr"/>
        <c:lblOffset val="100"/>
        <c:tickLblSkip val="1"/>
        <c:tickMarkSkip val="1"/>
        <c:noMultiLvlLbl val="0"/>
      </c:catAx>
      <c:valAx>
        <c:axId val="27215778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2157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3.03</c:v>
                </c:pt>
                <c:pt idx="1">
                  <c:v>4.4400000000000004</c:v>
                </c:pt>
                <c:pt idx="2">
                  <c:v>5.08</c:v>
                </c:pt>
                <c:pt idx="3">
                  <c:v>2.27</c:v>
                </c:pt>
                <c:pt idx="4">
                  <c:v>5.19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10.39</c:v>
                </c:pt>
                <c:pt idx="1">
                  <c:v>13.01</c:v>
                </c:pt>
                <c:pt idx="2">
                  <c:v>13.03</c:v>
                </c:pt>
                <c:pt idx="3">
                  <c:v>11.05</c:v>
                </c:pt>
                <c:pt idx="4">
                  <c:v>10.91</c:v>
                </c:pt>
              </c:numCache>
            </c:numRef>
          </c:val>
        </c:ser>
        <c:dLbls>
          <c:showLegendKey val="0"/>
          <c:showVal val="0"/>
          <c:showCatName val="0"/>
          <c:showSerName val="0"/>
          <c:showPercent val="0"/>
          <c:showBubbleSize val="0"/>
        </c:dLbls>
        <c:gapWidth val="250"/>
        <c:overlap val="100"/>
        <c:axId val="378817344"/>
        <c:axId val="378817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1.26</c:v>
                </c:pt>
                <c:pt idx="1">
                  <c:v>3.86</c:v>
                </c:pt>
                <c:pt idx="2">
                  <c:v>0.65</c:v>
                </c:pt>
                <c:pt idx="3">
                  <c:v>-4.95</c:v>
                </c:pt>
                <c:pt idx="4">
                  <c:v>2.96</c:v>
                </c:pt>
              </c:numCache>
            </c:numRef>
          </c:val>
          <c:smooth val="0"/>
        </c:ser>
        <c:dLbls>
          <c:showLegendKey val="0"/>
          <c:showVal val="0"/>
          <c:showCatName val="0"/>
          <c:showSerName val="0"/>
          <c:showPercent val="0"/>
          <c:showBubbleSize val="0"/>
        </c:dLbls>
        <c:marker val="1"/>
        <c:smooth val="0"/>
        <c:axId val="378817344"/>
        <c:axId val="378817728"/>
      </c:lineChart>
      <c:catAx>
        <c:axId val="37881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8817728"/>
        <c:crosses val="autoZero"/>
        <c:auto val="1"/>
        <c:lblAlgn val="ctr"/>
        <c:lblOffset val="100"/>
        <c:tickLblSkip val="1"/>
        <c:tickMarkSkip val="1"/>
        <c:noMultiLvlLbl val="0"/>
      </c:catAx>
      <c:valAx>
        <c:axId val="378817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8817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温泉配湯事業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0.02</c:v>
                </c:pt>
                <c:pt idx="6">
                  <c:v>#N/A</c:v>
                </c:pt>
                <c:pt idx="7">
                  <c:v>0</c:v>
                </c:pt>
                <c:pt idx="8">
                  <c:v>#N/A</c:v>
                </c:pt>
                <c:pt idx="9">
                  <c:v>0</c:v>
                </c:pt>
              </c:numCache>
            </c:numRef>
          </c:val>
        </c:ser>
        <c:ser>
          <c:idx val="3"/>
          <c:order val="3"/>
          <c:tx>
            <c:strRef>
              <c:f>データシート!$A$30</c:f>
              <c:strCache>
                <c:ptCount val="1"/>
                <c:pt idx="0">
                  <c:v>駐車場事業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0.01</c:v>
                </c:pt>
                <c:pt idx="8">
                  <c:v>#N/A</c:v>
                </c:pt>
                <c:pt idx="9">
                  <c:v>0.02</c:v>
                </c:pt>
              </c:numCache>
            </c:numRef>
          </c:val>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0.03</c:v>
                </c:pt>
                <c:pt idx="2">
                  <c:v>#N/A</c:v>
                </c:pt>
                <c:pt idx="3">
                  <c:v>0.42</c:v>
                </c:pt>
                <c:pt idx="4">
                  <c:v>#N/A</c:v>
                </c:pt>
                <c:pt idx="5">
                  <c:v>0.34</c:v>
                </c:pt>
                <c:pt idx="6">
                  <c:v>#N/A</c:v>
                </c:pt>
                <c:pt idx="7">
                  <c:v>0.21</c:v>
                </c:pt>
                <c:pt idx="8">
                  <c:v>#N/A</c:v>
                </c:pt>
                <c:pt idx="9">
                  <c:v>0.08</c:v>
                </c:pt>
              </c:numCache>
            </c:numRef>
          </c:val>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c:v>
                </c:pt>
                <c:pt idx="2">
                  <c:v>#N/A</c:v>
                </c:pt>
                <c:pt idx="3">
                  <c:v>0.18</c:v>
                </c:pt>
                <c:pt idx="4">
                  <c:v>#N/A</c:v>
                </c:pt>
                <c:pt idx="5">
                  <c:v>1.07</c:v>
                </c:pt>
                <c:pt idx="6">
                  <c:v>#N/A</c:v>
                </c:pt>
                <c:pt idx="7">
                  <c:v>0.34</c:v>
                </c:pt>
                <c:pt idx="8">
                  <c:v>#N/A</c:v>
                </c:pt>
                <c:pt idx="9">
                  <c:v>0.21</c:v>
                </c:pt>
              </c:numCache>
            </c:numRef>
          </c:val>
        </c:ser>
        <c:ser>
          <c:idx val="7"/>
          <c:order val="7"/>
          <c:tx>
            <c:strRef>
              <c:f>データシート!$A$34</c:f>
              <c:strCache>
                <c:ptCount val="1"/>
                <c:pt idx="0">
                  <c:v>住宅資金貸付事業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0.24</c:v>
                </c:pt>
                <c:pt idx="2">
                  <c:v>#N/A</c:v>
                </c:pt>
                <c:pt idx="3">
                  <c:v>0.24</c:v>
                </c:pt>
                <c:pt idx="4">
                  <c:v>#N/A</c:v>
                </c:pt>
                <c:pt idx="5">
                  <c:v>0.24</c:v>
                </c:pt>
                <c:pt idx="6">
                  <c:v>#N/A</c:v>
                </c:pt>
                <c:pt idx="7">
                  <c:v>0.24</c:v>
                </c:pt>
                <c:pt idx="8">
                  <c:v>#N/A</c:v>
                </c:pt>
                <c:pt idx="9">
                  <c:v>0.23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2.78</c:v>
                </c:pt>
                <c:pt idx="2">
                  <c:v>#N/A</c:v>
                </c:pt>
                <c:pt idx="3">
                  <c:v>4.1900000000000004</c:v>
                </c:pt>
                <c:pt idx="4">
                  <c:v>#N/A</c:v>
                </c:pt>
                <c:pt idx="5">
                  <c:v>4.83</c:v>
                </c:pt>
                <c:pt idx="6">
                  <c:v>#N/A</c:v>
                </c:pt>
                <c:pt idx="7">
                  <c:v>2.0299999999999998</c:v>
                </c:pt>
                <c:pt idx="8">
                  <c:v>#N/A</c:v>
                </c:pt>
                <c:pt idx="9">
                  <c:v>4.96</c:v>
                </c:pt>
              </c:numCache>
            </c:numRef>
          </c:val>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5.05</c:v>
                </c:pt>
                <c:pt idx="2">
                  <c:v>#N/A</c:v>
                </c:pt>
                <c:pt idx="3">
                  <c:v>5.51</c:v>
                </c:pt>
                <c:pt idx="4">
                  <c:v>#N/A</c:v>
                </c:pt>
                <c:pt idx="5">
                  <c:v>5.49</c:v>
                </c:pt>
                <c:pt idx="6">
                  <c:v>#N/A</c:v>
                </c:pt>
                <c:pt idx="7">
                  <c:v>6.01</c:v>
                </c:pt>
                <c:pt idx="8">
                  <c:v>#N/A</c:v>
                </c:pt>
                <c:pt idx="9">
                  <c:v>6.24</c:v>
                </c:pt>
              </c:numCache>
            </c:numRef>
          </c:val>
        </c:ser>
        <c:dLbls>
          <c:showLegendKey val="0"/>
          <c:showVal val="0"/>
          <c:showCatName val="0"/>
          <c:showSerName val="0"/>
          <c:showPercent val="0"/>
          <c:showBubbleSize val="0"/>
        </c:dLbls>
        <c:gapWidth val="150"/>
        <c:overlap val="100"/>
        <c:axId val="387022184"/>
        <c:axId val="387024616"/>
      </c:barChart>
      <c:catAx>
        <c:axId val="387022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7024616"/>
        <c:crosses val="autoZero"/>
        <c:auto val="1"/>
        <c:lblAlgn val="ctr"/>
        <c:lblOffset val="100"/>
        <c:tickLblSkip val="1"/>
        <c:tickMarkSkip val="1"/>
        <c:noMultiLvlLbl val="0"/>
      </c:catAx>
      <c:valAx>
        <c:axId val="387024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7022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3156</c:v>
                </c:pt>
                <c:pt idx="5">
                  <c:v>3050</c:v>
                </c:pt>
                <c:pt idx="8">
                  <c:v>2849</c:v>
                </c:pt>
                <c:pt idx="11">
                  <c:v>2933</c:v>
                </c:pt>
                <c:pt idx="14">
                  <c:v>2947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37</c:v>
                </c:pt>
                <c:pt idx="3">
                  <c:v>21</c:v>
                </c:pt>
                <c:pt idx="6">
                  <c:v>13</c:v>
                </c:pt>
                <c:pt idx="9">
                  <c:v>9</c:v>
                </c:pt>
                <c:pt idx="12">
                  <c:v>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223</c:v>
                </c:pt>
                <c:pt idx="3">
                  <c:v>225</c:v>
                </c:pt>
                <c:pt idx="6">
                  <c:v>182</c:v>
                </c:pt>
                <c:pt idx="9">
                  <c:v>192</c:v>
                </c:pt>
                <c:pt idx="12">
                  <c:v>166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1371</c:v>
                </c:pt>
                <c:pt idx="3">
                  <c:v>1389</c:v>
                </c:pt>
                <c:pt idx="6">
                  <c:v>1414</c:v>
                </c:pt>
                <c:pt idx="9">
                  <c:v>1433</c:v>
                </c:pt>
                <c:pt idx="12">
                  <c:v>1406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3421</c:v>
                </c:pt>
                <c:pt idx="3">
                  <c:v>3051</c:v>
                </c:pt>
                <c:pt idx="6">
                  <c:v>2852</c:v>
                </c:pt>
                <c:pt idx="9">
                  <c:v>2764</c:v>
                </c:pt>
                <c:pt idx="12">
                  <c:v>2788</c:v>
                </c:pt>
              </c:numCache>
            </c:numRef>
          </c:val>
        </c:ser>
        <c:dLbls>
          <c:showLegendKey val="0"/>
          <c:showVal val="0"/>
          <c:showCatName val="0"/>
          <c:showSerName val="0"/>
          <c:showPercent val="0"/>
          <c:showBubbleSize val="0"/>
        </c:dLbls>
        <c:gapWidth val="100"/>
        <c:overlap val="100"/>
        <c:axId val="383934136"/>
        <c:axId val="384563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1896</c:v>
                </c:pt>
                <c:pt idx="2">
                  <c:v>#N/A</c:v>
                </c:pt>
                <c:pt idx="3">
                  <c:v>#N/A</c:v>
                </c:pt>
                <c:pt idx="4">
                  <c:v>1636</c:v>
                </c:pt>
                <c:pt idx="5">
                  <c:v>#N/A</c:v>
                </c:pt>
                <c:pt idx="6">
                  <c:v>#N/A</c:v>
                </c:pt>
                <c:pt idx="7">
                  <c:v>1612</c:v>
                </c:pt>
                <c:pt idx="8">
                  <c:v>#N/A</c:v>
                </c:pt>
                <c:pt idx="9">
                  <c:v>#N/A</c:v>
                </c:pt>
                <c:pt idx="10">
                  <c:v>1465</c:v>
                </c:pt>
                <c:pt idx="11">
                  <c:v>#N/A</c:v>
                </c:pt>
                <c:pt idx="12">
                  <c:v>#N/A</c:v>
                </c:pt>
                <c:pt idx="13">
                  <c:v>1417</c:v>
                </c:pt>
                <c:pt idx="14">
                  <c:v>#N/A</c:v>
                </c:pt>
              </c:numCache>
            </c:numRef>
          </c:val>
          <c:smooth val="0"/>
        </c:ser>
        <c:dLbls>
          <c:showLegendKey val="0"/>
          <c:showVal val="0"/>
          <c:showCatName val="0"/>
          <c:showSerName val="0"/>
          <c:showPercent val="0"/>
          <c:showBubbleSize val="0"/>
        </c:dLbls>
        <c:marker val="1"/>
        <c:smooth val="0"/>
        <c:axId val="383934136"/>
        <c:axId val="384563576"/>
      </c:lineChart>
      <c:catAx>
        <c:axId val="383934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4563576"/>
        <c:crosses val="autoZero"/>
        <c:auto val="1"/>
        <c:lblAlgn val="ctr"/>
        <c:lblOffset val="100"/>
        <c:tickLblSkip val="1"/>
        <c:tickMarkSkip val="1"/>
        <c:noMultiLvlLbl val="0"/>
      </c:catAx>
      <c:valAx>
        <c:axId val="384563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3934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32887</c:v>
                </c:pt>
                <c:pt idx="5">
                  <c:v>33754</c:v>
                </c:pt>
                <c:pt idx="8">
                  <c:v>34434</c:v>
                </c:pt>
                <c:pt idx="11">
                  <c:v>34479</c:v>
                </c:pt>
                <c:pt idx="14">
                  <c:v>35451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1714</c:v>
                </c:pt>
                <c:pt idx="5">
                  <c:v>1487</c:v>
                </c:pt>
                <c:pt idx="8">
                  <c:v>1438</c:v>
                </c:pt>
                <c:pt idx="11">
                  <c:v>2134</c:v>
                </c:pt>
                <c:pt idx="14">
                  <c:v>2545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3933</c:v>
                </c:pt>
                <c:pt idx="5">
                  <c:v>4370</c:v>
                </c:pt>
                <c:pt idx="8">
                  <c:v>4600</c:v>
                </c:pt>
                <c:pt idx="11">
                  <c:v>4443</c:v>
                </c:pt>
                <c:pt idx="14">
                  <c:v>4787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13</c:v>
                </c:pt>
                <c:pt idx="3">
                  <c:v>6</c:v>
                </c:pt>
                <c:pt idx="6">
                  <c:v>4</c:v>
                </c:pt>
                <c:pt idx="9">
                  <c:v>0</c:v>
                </c:pt>
                <c:pt idx="12">
                  <c:v>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3247</c:v>
                </c:pt>
                <c:pt idx="3">
                  <c:v>3160</c:v>
                </c:pt>
                <c:pt idx="6">
                  <c:v>3065</c:v>
                </c:pt>
                <c:pt idx="9">
                  <c:v>2676</c:v>
                </c:pt>
                <c:pt idx="12">
                  <c:v>2796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1202</c:v>
                </c:pt>
                <c:pt idx="3">
                  <c:v>1102</c:v>
                </c:pt>
                <c:pt idx="6">
                  <c:v>1356</c:v>
                </c:pt>
                <c:pt idx="9">
                  <c:v>1858</c:v>
                </c:pt>
                <c:pt idx="12">
                  <c:v>1624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22910</c:v>
                </c:pt>
                <c:pt idx="3">
                  <c:v>22330</c:v>
                </c:pt>
                <c:pt idx="6">
                  <c:v>21724</c:v>
                </c:pt>
                <c:pt idx="9">
                  <c:v>21166</c:v>
                </c:pt>
                <c:pt idx="12">
                  <c:v>20364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53</c:v>
                </c:pt>
                <c:pt idx="3">
                  <c:v>34</c:v>
                </c:pt>
                <c:pt idx="6">
                  <c:v>20</c:v>
                </c:pt>
                <c:pt idx="9">
                  <c:v>11</c:v>
                </c:pt>
                <c:pt idx="12">
                  <c:v>12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27251</c:v>
                </c:pt>
                <c:pt idx="3">
                  <c:v>28110</c:v>
                </c:pt>
                <c:pt idx="6">
                  <c:v>28171</c:v>
                </c:pt>
                <c:pt idx="9">
                  <c:v>29645</c:v>
                </c:pt>
                <c:pt idx="12">
                  <c:v>31616</c:v>
                </c:pt>
              </c:numCache>
            </c:numRef>
          </c:val>
        </c:ser>
        <c:dLbls>
          <c:showLegendKey val="0"/>
          <c:showVal val="0"/>
          <c:showCatName val="0"/>
          <c:showSerName val="0"/>
          <c:showPercent val="0"/>
          <c:showBubbleSize val="0"/>
        </c:dLbls>
        <c:gapWidth val="100"/>
        <c:overlap val="100"/>
        <c:axId val="386270968"/>
        <c:axId val="388738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16142</c:v>
                </c:pt>
                <c:pt idx="2">
                  <c:v>#N/A</c:v>
                </c:pt>
                <c:pt idx="3">
                  <c:v>#N/A</c:v>
                </c:pt>
                <c:pt idx="4">
                  <c:v>15131</c:v>
                </c:pt>
                <c:pt idx="5">
                  <c:v>#N/A</c:v>
                </c:pt>
                <c:pt idx="6">
                  <c:v>#N/A</c:v>
                </c:pt>
                <c:pt idx="7">
                  <c:v>13868</c:v>
                </c:pt>
                <c:pt idx="8">
                  <c:v>#N/A</c:v>
                </c:pt>
                <c:pt idx="9">
                  <c:v>#N/A</c:v>
                </c:pt>
                <c:pt idx="10">
                  <c:v>14299</c:v>
                </c:pt>
                <c:pt idx="11">
                  <c:v>#N/A</c:v>
                </c:pt>
                <c:pt idx="12">
                  <c:v>#N/A</c:v>
                </c:pt>
                <c:pt idx="13">
                  <c:v>13631</c:v>
                </c:pt>
                <c:pt idx="14">
                  <c:v>#N/A</c:v>
                </c:pt>
              </c:numCache>
            </c:numRef>
          </c:val>
          <c:smooth val="0"/>
        </c:ser>
        <c:dLbls>
          <c:showLegendKey val="0"/>
          <c:showVal val="0"/>
          <c:showCatName val="0"/>
          <c:showSerName val="0"/>
          <c:showPercent val="0"/>
          <c:showBubbleSize val="0"/>
        </c:dLbls>
        <c:marker val="1"/>
        <c:smooth val="0"/>
        <c:axId val="386270968"/>
        <c:axId val="388738248"/>
      </c:lineChart>
      <c:catAx>
        <c:axId val="386270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8738248"/>
        <c:crosses val="autoZero"/>
        <c:auto val="1"/>
        <c:lblAlgn val="ctr"/>
        <c:lblOffset val="100"/>
        <c:tickLblSkip val="1"/>
        <c:tickMarkSkip val="1"/>
        <c:noMultiLvlLbl val="0"/>
      </c:catAx>
      <c:valAx>
        <c:axId val="388738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6270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{92C75D7E-0E1E-4632-AB6E-33B8D08B5A3B}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{E83E4C63-3AAF-40F7-8053-2855AA0B2BA8}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{5C0B8B9E-AC80-46EF-B567-6EFCB3111A65}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{3DF78941-A1E0-4B98-A5F7-06909E817F54}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{035879FE-E3DF-4968-AB62-D025D771ED20}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{2586AF89-C004-4721-A9E0-F2952A57C7D2}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{8BDD99E8-521B-45FE-89D4-2BA7497330E6}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{F6D7375E-FF9D-42F4-85AE-CEF9F7ECA524}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{5E3BFC37-0BBF-424E-ACE2-5A07275B81C3}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{E56A6293-613B-4C30-874B-A5B41F10DF2B}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85042952"/>
        <c:axId val="273603728"/>
      </c:scatterChart>
      <c:valAx>
        <c:axId val="3850429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3603728"/>
        <c:crosses val="autoZero"/>
        <c:crossBetween val="midCat"/>
      </c:valAx>
      <c:valAx>
        <c:axId val="2736037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50429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{0ED592B6-D8A0-4BFD-B113-D6F58EC56519}</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{15D1752C-82DD-4892-A75F-B2E9CCA14F28}</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{D6A3239F-A32D-41C4-A79C-7CE452ECC318}</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{6B586ED3-6A6B-4C7E-B527-3F83297ACCA8}</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{95B3C6CF-2473-4B5A-80F7-32C351109941}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17.7</c:v>
                </c:pt>
                <c:pt idx="1">
                  <c:v>16</c:v>
                </c:pt>
                <c:pt idx="2">
                  <c:v>14.7</c:v>
                </c:pt>
                <c:pt idx="3">
                  <c:v>13.6</c:v>
                </c:pt>
                <c:pt idx="4">
                  <c:v>13</c:v>
                </c:pt>
              </c:numCache>
            </c:numRef>
          </c:xVal>
          <c:yVal>
            <c:numRef>
              <c:f>公会計指標分析・財政指標組合せ分析表!$K$73:$O$73</c:f>
              <c:numCache>
                <c:formatCode>#,##0.0;"▲ "#,##0.0</c:formatCode>
                <c:ptCount val="5"/>
                <c:pt idx="0">
                  <c:v>137.19999999999999</c:v>
                </c:pt>
                <c:pt idx="1">
                  <c:v>130.5</c:v>
                </c:pt>
                <c:pt idx="2">
                  <c:v>119.4</c:v>
                </c:pt>
                <c:pt idx="3">
                  <c:v>125.5</c:v>
                </c:pt>
                <c:pt idx="4">
                  <c:v>117.8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{BBEEA471-037E-42FF-9E7C-6CAE9A36A3FB}</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{1709192C-F086-4E96-B32D-4413DF1D3E40}</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{047DF51E-887D-479C-AB8C-9B603C7B2AA3}</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{30EF7C91-8A47-48DC-BC5F-F51D8BFDA01A}</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{35FDB46E-2EB8-4EA3-8A4C-0A1D03DBF931}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10.7</c:v>
                </c:pt>
              </c:numCache>
            </c:numRef>
          </c:xVal>
          <c:yVal>
            <c:numRef>
              <c:f>公会計指標分析・財政指標組合せ分析表!$K$77:$O$77</c:f>
              <c:numCache>
                <c:formatCode>#,##0.0;"▲ "#,##0.0</c:formatCode>
                <c:ptCount val="5"/>
                <c:pt idx="0">
                  <c:v>69.2</c:v>
                </c:pt>
                <c:pt idx="1">
                  <c:v>58.2</c:v>
                </c:pt>
                <c:pt idx="2">
                  <c:v>50.3</c:v>
                </c:pt>
                <c:pt idx="3">
                  <c:v>45.9</c:v>
                </c:pt>
                <c:pt idx="4">
                  <c:v>58.5</c:v>
                </c:pt>
              </c:numCache>
            </c:numRef>
          </c:yVal>
          <c:smooth val="0"/>
        </c:ser>
        <c:dLbls>
          <c:showLegendKey val="0"/>
          <c:showVal val="0"/>
          <c:showCatName val="0"/>
          <c:showSerName val="0"/>
          <c:showPercent val="0"/>
          <c:showBubbleSize val="0"/>
        </c:dLbls>
        <c:axId val="385015944"/>
        <c:axId val="384840424"/>
      </c:scatterChart>
      <c:valAx>
        <c:axId val="385015944"/>
        <c:scaling>
          <c:orientation val="minMax"/>
          <c:max val="18.5"/>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4840424"/>
        <c:crosses val="autoZero"/>
        <c:crossBetween val="midCat"/>
      </c:valAx>
      <c:valAx>
        <c:axId val="384840424"/>
        <c:scaling>
          <c:orientation val="minMax"/>
          <c:max val="153"/>
          <c:min val="3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50159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2" Type="http://schemas.openxmlformats.org/officeDocument/2006/relationships/chart" Target="../charts/chart7.xml" />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鳥取県倉吉市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年度及び平成</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年度に起こした公共用地先行取得債の償還が、それぞれ平成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年度及び平成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年度で終了したこと等により、元利償還金等は減少傾向にある。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a:t>
          </a:r>
          <a:r>
            <a:rPr kumimoji="1" lang="en-US" altLang="ja-JP" sz="1400">
              <a:latin typeface="ＭＳ ゴシック" pitchFamily="49" charset="-128"/>
              <a:ea typeface="ＭＳ ゴシック" pitchFamily="49" charset="-128"/>
            </a:rPr>
            <a:t>13.0%</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ヵ年平均）の内訳は、普通会計分</a:t>
          </a:r>
          <a:r>
            <a:rPr kumimoji="1" lang="en-US" altLang="ja-JP" sz="1400">
              <a:latin typeface="ＭＳ ゴシック" pitchFamily="49" charset="-128"/>
              <a:ea typeface="ＭＳ ゴシック" pitchFamily="49" charset="-128"/>
            </a:rPr>
            <a:t>7.1</a:t>
          </a:r>
          <a:r>
            <a:rPr kumimoji="1" lang="ja-JP" altLang="en-US" sz="1400">
              <a:latin typeface="ＭＳ ゴシック" pitchFamily="49" charset="-128"/>
              <a:ea typeface="ＭＳ ゴシック" pitchFamily="49" charset="-128"/>
            </a:rPr>
            <a:t>ポイント、公営企業のうち下水道事業分</a:t>
          </a:r>
          <a:r>
            <a:rPr kumimoji="1" lang="en-US" altLang="ja-JP" sz="1400">
              <a:latin typeface="ＭＳ ゴシック" pitchFamily="49" charset="-128"/>
              <a:ea typeface="ＭＳ ゴシック" pitchFamily="49" charset="-128"/>
            </a:rPr>
            <a:t>4.8</a:t>
          </a:r>
          <a:r>
            <a:rPr kumimoji="1" lang="ja-JP" altLang="en-US" sz="1400">
              <a:latin typeface="ＭＳ ゴシック" pitchFamily="49" charset="-128"/>
              <a:ea typeface="ＭＳ ゴシック" pitchFamily="49" charset="-128"/>
            </a:rPr>
            <a:t>ポイント、公営企業のうち下水道事業以外分</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ポイント、一部事務組合分</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ポイント、債務負担行為分</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ポイントとなっており、下水道事業への準公債費分が比率を押し上げている。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鳥取県倉吉市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将来負担額</a:t>
          </a:r>
          <a:r>
            <a:rPr kumimoji="1" lang="en-US" altLang="ja-JP" sz="1400">
              <a:solidFill>
                <a:sysClr val="windowText" lastClr="000000"/>
              </a:solidFill>
              <a:latin typeface="ＭＳ ゴシック" pitchFamily="49" charset="-128"/>
              <a:ea typeface="ＭＳ ゴシック" pitchFamily="49" charset="-128"/>
            </a:rPr>
            <a:t>(A)</a:t>
          </a:r>
          <a:r>
            <a:rPr kumimoji="1" lang="ja-JP" altLang="en-US" sz="1400">
              <a:solidFill>
                <a:sysClr val="windowText" lastClr="000000"/>
              </a:solidFill>
              <a:latin typeface="ＭＳ ゴシック" pitchFamily="49" charset="-128"/>
              <a:ea typeface="ＭＳ ゴシック" pitchFamily="49" charset="-128"/>
            </a:rPr>
            <a:t>について、下水道事業債残高の減少に伴い公営企業債等繰入見込額が</a:t>
          </a:r>
          <a:r>
            <a:rPr kumimoji="1" lang="en-US" altLang="ja-JP" sz="1400">
              <a:solidFill>
                <a:sysClr val="windowText" lastClr="000000"/>
              </a:solidFill>
              <a:latin typeface="ＭＳ ゴシック" pitchFamily="49" charset="-128"/>
              <a:ea typeface="ＭＳ ゴシック" pitchFamily="49" charset="-128"/>
            </a:rPr>
            <a:t>802</a:t>
          </a:r>
          <a:r>
            <a:rPr kumimoji="1" lang="ja-JP" altLang="en-US" sz="1400">
              <a:solidFill>
                <a:sysClr val="windowText" lastClr="000000"/>
              </a:solidFill>
              <a:latin typeface="ＭＳ ゴシック" pitchFamily="49" charset="-128"/>
              <a:ea typeface="ＭＳ ゴシック" pitchFamily="49" charset="-128"/>
            </a:rPr>
            <a:t>百万円減少したものの、医療機器関連企業誘致事業に伴う地域活性化事業債の発行、小中学校耐震補強事業に係る全国防災事業債、緊急防災・減災事業債の発行等により一般会計の地方債残高が</a:t>
          </a:r>
          <a:r>
            <a:rPr kumimoji="1" lang="en-US" altLang="ja-JP" sz="1400">
              <a:solidFill>
                <a:sysClr val="windowText" lastClr="000000"/>
              </a:solidFill>
              <a:latin typeface="ＭＳ ゴシック" pitchFamily="49" charset="-128"/>
              <a:ea typeface="ＭＳ ゴシック" pitchFamily="49" charset="-128"/>
            </a:rPr>
            <a:t>1,971</a:t>
          </a:r>
          <a:r>
            <a:rPr kumimoji="1" lang="ja-JP" altLang="en-US" sz="1400">
              <a:solidFill>
                <a:sysClr val="windowText" lastClr="000000"/>
              </a:solidFill>
              <a:latin typeface="ＭＳ ゴシック" pitchFamily="49" charset="-128"/>
              <a:ea typeface="ＭＳ ゴシック" pitchFamily="49" charset="-128"/>
            </a:rPr>
            <a:t>百万円増加したこと等により、前年度と比較して増加した。</a:t>
          </a:r>
        </a:p>
        <a:p>
          <a:r>
            <a:rPr kumimoji="1" lang="ja-JP" altLang="en-US" sz="1400">
              <a:solidFill>
                <a:sysClr val="windowText" lastClr="000000"/>
              </a:solidFill>
              <a:latin typeface="ＭＳ ゴシック" pitchFamily="49" charset="-128"/>
              <a:ea typeface="ＭＳ ゴシック" pitchFamily="49" charset="-128"/>
            </a:rPr>
            <a:t>　充当可能財源等</a:t>
          </a:r>
          <a:r>
            <a:rPr kumimoji="1" lang="en-US" altLang="ja-JP" sz="1400">
              <a:solidFill>
                <a:sysClr val="windowText" lastClr="000000"/>
              </a:solidFill>
              <a:latin typeface="ＭＳ ゴシック" pitchFamily="49" charset="-128"/>
              <a:ea typeface="ＭＳ ゴシック" pitchFamily="49" charset="-128"/>
            </a:rPr>
            <a:t>(B)</a:t>
          </a:r>
          <a:r>
            <a:rPr kumimoji="1" lang="ja-JP" altLang="en-US" sz="1400">
              <a:solidFill>
                <a:sysClr val="windowText" lastClr="000000"/>
              </a:solidFill>
              <a:latin typeface="ＭＳ ゴシック" pitchFamily="49" charset="-128"/>
              <a:ea typeface="ＭＳ ゴシック" pitchFamily="49" charset="-128"/>
            </a:rPr>
            <a:t>については、減債基金の増加等により充当可能基金が</a:t>
          </a:r>
          <a:r>
            <a:rPr kumimoji="1" lang="en-US" altLang="ja-JP" sz="1400">
              <a:solidFill>
                <a:sysClr val="windowText" lastClr="000000"/>
              </a:solidFill>
              <a:latin typeface="ＭＳ ゴシック" pitchFamily="49" charset="-128"/>
              <a:ea typeface="ＭＳ ゴシック" pitchFamily="49" charset="-128"/>
            </a:rPr>
            <a:t>344</a:t>
          </a:r>
          <a:r>
            <a:rPr kumimoji="1" lang="ja-JP" altLang="en-US" sz="1400">
              <a:solidFill>
                <a:sysClr val="windowText" lastClr="000000"/>
              </a:solidFill>
              <a:latin typeface="ＭＳ ゴシック" pitchFamily="49" charset="-128"/>
              <a:ea typeface="ＭＳ ゴシック" pitchFamily="49" charset="-128"/>
            </a:rPr>
            <a:t>百万円増加、県補助金の増加等に伴い充当可能特定歳入が</a:t>
          </a:r>
          <a:r>
            <a:rPr kumimoji="1" lang="en-US" altLang="ja-JP" sz="1400">
              <a:solidFill>
                <a:sysClr val="windowText" lastClr="000000"/>
              </a:solidFill>
              <a:latin typeface="ＭＳ ゴシック" pitchFamily="49" charset="-128"/>
              <a:ea typeface="ＭＳ ゴシック" pitchFamily="49" charset="-128"/>
            </a:rPr>
            <a:t>411</a:t>
          </a:r>
          <a:r>
            <a:rPr kumimoji="1" lang="ja-JP" altLang="en-US" sz="1400">
              <a:solidFill>
                <a:sysClr val="windowText" lastClr="000000"/>
              </a:solidFill>
              <a:latin typeface="ＭＳ ゴシック" pitchFamily="49" charset="-128"/>
              <a:ea typeface="ＭＳ ゴシック" pitchFamily="49" charset="-128"/>
            </a:rPr>
            <a:t>百万円増加、全国防災、緊急防災・減災事業債の増等により、基準財政需要額算入見込額が</a:t>
          </a:r>
          <a:r>
            <a:rPr kumimoji="1" lang="en-US" altLang="ja-JP" sz="1400">
              <a:solidFill>
                <a:sysClr val="windowText" lastClr="000000"/>
              </a:solidFill>
              <a:latin typeface="ＭＳ ゴシック" pitchFamily="49" charset="-128"/>
              <a:ea typeface="ＭＳ ゴシック" pitchFamily="49" charset="-128"/>
            </a:rPr>
            <a:t>972</a:t>
          </a:r>
          <a:r>
            <a:rPr kumimoji="1" lang="ja-JP" altLang="en-US" sz="1400">
              <a:solidFill>
                <a:sysClr val="windowText" lastClr="000000"/>
              </a:solidFill>
              <a:latin typeface="ＭＳ ゴシック" pitchFamily="49" charset="-128"/>
              <a:ea typeface="ＭＳ ゴシック" pitchFamily="49" charset="-128"/>
            </a:rPr>
            <a:t>百万円増加した。このため、将来負担比率は、前年度から</a:t>
          </a:r>
          <a:r>
            <a:rPr kumimoji="1" lang="en-US" altLang="ja-JP" sz="1400">
              <a:solidFill>
                <a:sysClr val="windowText" lastClr="000000"/>
              </a:solidFill>
              <a:latin typeface="ＭＳ ゴシック" pitchFamily="49" charset="-128"/>
              <a:ea typeface="ＭＳ ゴシック" pitchFamily="49" charset="-128"/>
            </a:rPr>
            <a:t>7.7</a:t>
          </a:r>
          <a:r>
            <a:rPr kumimoji="1" lang="ja-JP" altLang="en-US" sz="1400">
              <a:solidFill>
                <a:sysClr val="windowText" lastClr="000000"/>
              </a:solidFill>
              <a:latin typeface="ＭＳ ゴシック" pitchFamily="49" charset="-128"/>
              <a:ea typeface="ＭＳ ゴシック" pitchFamily="49" charset="-128"/>
            </a:rPr>
            <a:t>ポイント減の</a:t>
          </a:r>
          <a:r>
            <a:rPr kumimoji="1" lang="en-US" altLang="ja-JP" sz="1400">
              <a:solidFill>
                <a:sysClr val="windowText" lastClr="000000"/>
              </a:solidFill>
              <a:latin typeface="ＭＳ ゴシック" pitchFamily="49" charset="-128"/>
              <a:ea typeface="ＭＳ ゴシック" pitchFamily="49" charset="-128"/>
            </a:rPr>
            <a:t>117.8%</a:t>
          </a:r>
          <a:r>
            <a:rPr kumimoji="1" lang="ja-JP" altLang="en-US" sz="1400">
              <a:solidFill>
                <a:sysClr val="windowText" lastClr="000000"/>
              </a:solidFill>
              <a:latin typeface="ＭＳ ゴシック" pitchFamily="49" charset="-128"/>
              <a:ea typeface="ＭＳ ゴシック" pitchFamily="49" charset="-128"/>
            </a:rPr>
            <a:t>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鳥取県倉吉市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48,889
48,655
272.06
30,716,306
29,872,345
744,069
14,328,777
31,615,539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117.8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鳥取県倉吉市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48,889
48,655
272.06
30,716,306
29,872,345
744,069
14,328,777
31,615,539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117.8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鳥取県倉吉市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48,889
48,655
272.06
30,716,306
29,872,345
744,069
14,328,777
31,615,539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117.8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鳥取県倉吉市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48,889
48,655
272.06
30,716,306
29,872,345
744,069
14,328,777
31,615,539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117.8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300">
              <a:latin typeface="ＭＳ Ｐゴシック"/>
            </a:rPr>
            <a:t>人口の減少や全国平均を上回る高齢化率（平成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10</a:t>
          </a:r>
          <a:r>
            <a:rPr kumimoji="1" lang="ja-JP" altLang="en-US" sz="1300">
              <a:latin typeface="ＭＳ Ｐゴシック"/>
            </a:rPr>
            <a:t>月　</a:t>
          </a:r>
          <a:r>
            <a:rPr kumimoji="1" lang="en-US" altLang="ja-JP" sz="1300">
              <a:latin typeface="ＭＳ Ｐゴシック"/>
            </a:rPr>
            <a:t>31.7%</a:t>
          </a:r>
          <a:r>
            <a:rPr kumimoji="1" lang="ja-JP" altLang="en-US" sz="1300">
              <a:latin typeface="ＭＳ Ｐゴシック"/>
            </a:rPr>
            <a:t>）に加え、市内に中心となる産業が少ないこと等により、財政基盤は依然として弱い。第</a:t>
          </a:r>
          <a:r>
            <a:rPr kumimoji="1" lang="en-US" altLang="ja-JP" sz="1300">
              <a:latin typeface="ＭＳ Ｐゴシック"/>
            </a:rPr>
            <a:t>11</a:t>
          </a:r>
          <a:r>
            <a:rPr kumimoji="1" lang="ja-JP" altLang="en-US" sz="1300">
              <a:latin typeface="ＭＳ Ｐゴシック"/>
            </a:rPr>
            <a:t>次倉吉市総合計画に沿った施策の重点化の両立に努め、活力あるまちづくりを展開しつつ、行政の効率化に努めることにより、財政の健全化を図る。</a:t>
          </a:r>
          <a:endParaRPr kumimoji="1" lang="en-US" altLang="ja-JP" sz="1300">
            <a:latin typeface="ＭＳ Ｐゴシック"/>
          </a:endParaRPr>
        </a:p>
        <a:p>
          <a:r>
            <a:rPr kumimoji="1" lang="ja-JP" altLang="en-US" sz="1300">
              <a:latin typeface="ＭＳ Ｐゴシック"/>
            </a:rPr>
            <a:t>　なお、平成</a:t>
          </a:r>
          <a:r>
            <a:rPr kumimoji="1" lang="en-US" altLang="ja-JP" sz="1300">
              <a:latin typeface="ＭＳ Ｐゴシック"/>
            </a:rPr>
            <a:t>27</a:t>
          </a:r>
          <a:r>
            <a:rPr kumimoji="1" lang="ja-JP" altLang="en-US" sz="1300">
              <a:latin typeface="ＭＳ Ｐゴシック"/>
            </a:rPr>
            <a:t>年度から属する市町村類型に異動があったため、いくつかの指標で平成</a:t>
          </a:r>
          <a:r>
            <a:rPr kumimoji="1" lang="en-US" altLang="ja-JP" sz="1300">
              <a:latin typeface="ＭＳ Ｐゴシック"/>
            </a:rPr>
            <a:t>26</a:t>
          </a:r>
          <a:r>
            <a:rPr kumimoji="1" lang="ja-JP" altLang="en-US" sz="1300">
              <a:latin typeface="ＭＳ Ｐゴシック"/>
            </a:rPr>
            <a:t>年度までのものと比べ、類似団体内平均値との相対的な関係が大きく異なる。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125942</xdr:rowOff>
    </xdr:from>
    <xdr:to>
      <xdr:col>7</xdr:col>
      <xdr:colOff>152400</xdr:colOff>
      <xdr:row>42</xdr:row>
      <xdr:rowOff>125942</xdr:rowOff>
    </xdr:to>
    <xdr:cxnSp macro="">
      <xdr:nvCxnSpPr>
        <xdr:cNvPr id="68" name="直線コネクタ 67"/>
        <xdr:cNvCxnSpPr/>
      </xdr:nvCxnSpPr>
      <xdr:spPr>
        <a:xfrm>
          <a:off x="4114800" y="73268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125942</xdr:rowOff>
    </xdr:from>
    <xdr:to>
      <xdr:col>6</xdr:col>
      <xdr:colOff>0</xdr:colOff>
      <xdr:row>42</xdr:row>
      <xdr:rowOff>125942</xdr:rowOff>
    </xdr:to>
    <xdr:cxnSp macro="">
      <xdr:nvCxnSpPr>
        <xdr:cNvPr id="71" name="直線コネクタ 70"/>
        <xdr:cNvCxnSpPr/>
      </xdr:nvCxnSpPr>
      <xdr:spPr>
        <a:xfrm>
          <a:off x="3225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125942</xdr:rowOff>
    </xdr:from>
    <xdr:to>
      <xdr:col>4</xdr:col>
      <xdr:colOff>482600</xdr:colOff>
      <xdr:row>42</xdr:row>
      <xdr:rowOff>146050</xdr:rowOff>
    </xdr:to>
    <xdr:cxnSp macro="">
      <xdr:nvCxnSpPr>
        <xdr:cNvPr id="74" name="直線コネクタ 73"/>
        <xdr:cNvCxnSpPr/>
      </xdr:nvCxnSpPr>
      <xdr:spPr>
        <a:xfrm flipV="1">
          <a:off x="2336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125942</xdr:rowOff>
    </xdr:from>
    <xdr:to>
      <xdr:col>3</xdr:col>
      <xdr:colOff>279400</xdr:colOff>
      <xdr:row>42</xdr:row>
      <xdr:rowOff>146050</xdr:rowOff>
    </xdr:to>
    <xdr:cxnSp macro="">
      <xdr:nvCxnSpPr>
        <xdr:cNvPr id="77" name="直線コネクタ 76"/>
        <xdr:cNvCxnSpPr/>
      </xdr:nvCxnSpPr>
      <xdr:spPr>
        <a:xfrm>
          <a:off x="1447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75142</xdr:rowOff>
    </xdr:from>
    <xdr:to>
      <xdr:col>7</xdr:col>
      <xdr:colOff>203200</xdr:colOff>
      <xdr:row>43</xdr:row>
      <xdr:rowOff>5292</xdr:rowOff>
    </xdr:to>
    <xdr:sp macro="" textlink="">
      <xdr:nvSpPr>
        <xdr:cNvPr id="87" name="円/楕円 86"/>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91669</xdr:rowOff>
    </xdr:from>
    <xdr:ext cx="762000" cy="259045"/>
    <xdr:sp macro="" textlink="">
      <xdr:nvSpPr>
        <xdr:cNvPr id="88" name="財政力該当値テキスト"/>
        <xdr:cNvSpPr txBox="1"/>
      </xdr:nvSpPr>
      <xdr:spPr>
        <a:xfrm>
          <a:off x="50419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75142</xdr:rowOff>
    </xdr:from>
    <xdr:to>
      <xdr:col>6</xdr:col>
      <xdr:colOff>50800</xdr:colOff>
      <xdr:row>43</xdr:row>
      <xdr:rowOff>5292</xdr:rowOff>
    </xdr:to>
    <xdr:sp macro="" textlink="">
      <xdr:nvSpPr>
        <xdr:cNvPr id="89" name="円/楕円 88"/>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161519</xdr:rowOff>
    </xdr:from>
    <xdr:ext cx="736600" cy="259045"/>
    <xdr:sp macro="" textlink="">
      <xdr:nvSpPr>
        <xdr:cNvPr id="90" name="テキスト ボックス 89"/>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75142</xdr:rowOff>
    </xdr:from>
    <xdr:to>
      <xdr:col>4</xdr:col>
      <xdr:colOff>533400</xdr:colOff>
      <xdr:row>43</xdr:row>
      <xdr:rowOff>5292</xdr:rowOff>
    </xdr:to>
    <xdr:sp macro="" textlink="">
      <xdr:nvSpPr>
        <xdr:cNvPr id="91" name="円/楕円 90"/>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161519</xdr:rowOff>
    </xdr:from>
    <xdr:ext cx="762000" cy="259045"/>
    <xdr:sp macro="" textlink="">
      <xdr:nvSpPr>
        <xdr:cNvPr id="92" name="テキスト ボックス 91"/>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3" name="円/楕円 92"/>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94" name="テキスト ボックス 93"/>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95" name="円/楕円 94"/>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161519</xdr:rowOff>
    </xdr:from>
    <xdr:ext cx="762000" cy="259045"/>
    <xdr:sp macro="" textlink="">
      <xdr:nvSpPr>
        <xdr:cNvPr id="96" name="テキスト ボックス 95"/>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平成</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年度は、分母となる経常一般財源等が地方消費税交付金及び地方交付税等の増により前年度比</a:t>
          </a:r>
          <a:r>
            <a:rPr kumimoji="1" lang="en-US" altLang="ja-JP" sz="1300">
              <a:solidFill>
                <a:sysClr val="windowText" lastClr="000000"/>
              </a:solidFill>
              <a:latin typeface="ＭＳ Ｐゴシック"/>
            </a:rPr>
            <a:t>404</a:t>
          </a:r>
          <a:r>
            <a:rPr kumimoji="1" lang="ja-JP" altLang="en-US" sz="1300">
              <a:solidFill>
                <a:sysClr val="windowText" lastClr="000000"/>
              </a:solidFill>
              <a:latin typeface="ＭＳ Ｐゴシック"/>
            </a:rPr>
            <a:t>百万円増加し、分子となる経常経費充当一般財源等が前年度比</a:t>
          </a:r>
          <a:r>
            <a:rPr kumimoji="1" lang="en-US" altLang="ja-JP" sz="1300">
              <a:solidFill>
                <a:sysClr val="windowText" lastClr="000000"/>
              </a:solidFill>
              <a:latin typeface="ＭＳ Ｐゴシック"/>
            </a:rPr>
            <a:t>29</a:t>
          </a:r>
          <a:r>
            <a:rPr kumimoji="1" lang="ja-JP" altLang="en-US" sz="1300">
              <a:solidFill>
                <a:sysClr val="windowText" lastClr="000000"/>
              </a:solidFill>
              <a:latin typeface="ＭＳ Ｐゴシック"/>
            </a:rPr>
            <a:t>百万円減少したため、前年度比</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ポイント減の</a:t>
          </a:r>
          <a:r>
            <a:rPr kumimoji="1" lang="en-US" altLang="ja-JP" sz="1300">
              <a:solidFill>
                <a:sysClr val="windowText" lastClr="000000"/>
              </a:solidFill>
              <a:latin typeface="ＭＳ Ｐゴシック"/>
            </a:rPr>
            <a:t>90.9</a:t>
          </a:r>
          <a:r>
            <a:rPr kumimoji="1" lang="ja-JP" altLang="en-US" sz="1300">
              <a:solidFill>
                <a:sysClr val="windowText" lastClr="000000"/>
              </a:solidFill>
              <a:latin typeface="ＭＳ Ｐゴシック"/>
            </a:rPr>
            <a:t>％となった。</a:t>
          </a:r>
        </a:p>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類似団体（平成</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年度決算ベース）と比較して高いのは、扶助費（類団比較</a:t>
          </a:r>
          <a:r>
            <a:rPr kumimoji="1" lang="en-US" altLang="ja-JP" sz="1300">
              <a:solidFill>
                <a:sysClr val="windowText" lastClr="000000"/>
              </a:solidFill>
              <a:latin typeface="ＭＳ Ｐゴシック"/>
            </a:rPr>
            <a:t>3.2</a:t>
          </a:r>
          <a:r>
            <a:rPr kumimoji="1" lang="ja-JP" altLang="en-US" sz="1300">
              <a:solidFill>
                <a:sysClr val="windowText" lastClr="000000"/>
              </a:solidFill>
              <a:latin typeface="ＭＳ Ｐゴシック"/>
            </a:rPr>
            <a:t>ポイント）、物件費（類団比較</a:t>
          </a:r>
          <a:r>
            <a:rPr kumimoji="1" lang="en-US" altLang="ja-JP" sz="1300">
              <a:solidFill>
                <a:sysClr val="windowText" lastClr="000000"/>
              </a:solidFill>
              <a:latin typeface="ＭＳ Ｐゴシック"/>
            </a:rPr>
            <a:t>1.0</a:t>
          </a:r>
          <a:r>
            <a:rPr kumimoji="1" lang="ja-JP" altLang="en-US" sz="1300">
              <a:solidFill>
                <a:sysClr val="windowText" lastClr="000000"/>
              </a:solidFill>
              <a:latin typeface="ＭＳ Ｐゴシック"/>
            </a:rPr>
            <a:t>ポイント）である。また、下水道事業に代表される公営企業への繰出金が高いことが経常収支比率の高さに影響を与えている。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142029</xdr:rowOff>
    </xdr:from>
    <xdr:to>
      <xdr:col>7</xdr:col>
      <xdr:colOff>152400</xdr:colOff>
      <xdr:row>61</xdr:row>
      <xdr:rowOff>83185</xdr:rowOff>
    </xdr:to>
    <xdr:cxnSp macro="">
      <xdr:nvCxnSpPr>
        <xdr:cNvPr id="131" name="直線コネクタ 130"/>
        <xdr:cNvCxnSpPr/>
      </xdr:nvCxnSpPr>
      <xdr:spPr>
        <a:xfrm flipV="1">
          <a:off x="4114800" y="10429029"/>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27322</xdr:rowOff>
    </xdr:from>
    <xdr:ext cx="762000" cy="259045"/>
    <xdr:sp macro="" textlink="">
      <xdr:nvSpPr>
        <xdr:cNvPr id="132" name="財政構造の弾力性平均値テキスト"/>
        <xdr:cNvSpPr txBox="1"/>
      </xdr:nvSpPr>
      <xdr:spPr>
        <a:xfrm>
          <a:off x="5041900" y="1014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138006</xdr:rowOff>
    </xdr:from>
    <xdr:to>
      <xdr:col>6</xdr:col>
      <xdr:colOff>0</xdr:colOff>
      <xdr:row>61</xdr:row>
      <xdr:rowOff>83185</xdr:rowOff>
    </xdr:to>
    <xdr:cxnSp macro="">
      <xdr:nvCxnSpPr>
        <xdr:cNvPr id="134" name="直線コネクタ 133"/>
        <xdr:cNvCxnSpPr/>
      </xdr:nvCxnSpPr>
      <xdr:spPr>
        <a:xfrm>
          <a:off x="3225800" y="10425006"/>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91229</xdr:rowOff>
    </xdr:from>
    <xdr:to>
      <xdr:col>6</xdr:col>
      <xdr:colOff>50800</xdr:colOff>
      <xdr:row>61</xdr:row>
      <xdr:rowOff>21379</xdr:rowOff>
    </xdr:to>
    <xdr:sp macro="" textlink="">
      <xdr:nvSpPr>
        <xdr:cNvPr id="135" name="フローチャート : 判断 134"/>
        <xdr:cNvSpPr/>
      </xdr:nvSpPr>
      <xdr:spPr>
        <a:xfrm>
          <a:off x="4064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31556</xdr:rowOff>
    </xdr:from>
    <xdr:ext cx="736600" cy="259045"/>
    <xdr:sp macro="" textlink="">
      <xdr:nvSpPr>
        <xdr:cNvPr id="136" name="テキスト ボックス 135"/>
        <xdr:cNvSpPr txBox="1"/>
      </xdr:nvSpPr>
      <xdr:spPr>
        <a:xfrm>
          <a:off x="3733800" y="10147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138006</xdr:rowOff>
    </xdr:from>
    <xdr:to>
      <xdr:col>4</xdr:col>
      <xdr:colOff>482600</xdr:colOff>
      <xdr:row>61</xdr:row>
      <xdr:rowOff>30904</xdr:rowOff>
    </xdr:to>
    <xdr:cxnSp macro="">
      <xdr:nvCxnSpPr>
        <xdr:cNvPr id="137" name="直線コネクタ 136"/>
        <xdr:cNvCxnSpPr/>
      </xdr:nvCxnSpPr>
      <xdr:spPr>
        <a:xfrm flipV="1">
          <a:off x="2336800" y="1042500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38946</xdr:rowOff>
    </xdr:from>
    <xdr:to>
      <xdr:col>4</xdr:col>
      <xdr:colOff>533400</xdr:colOff>
      <xdr:row>60</xdr:row>
      <xdr:rowOff>140546</xdr:rowOff>
    </xdr:to>
    <xdr:sp macro="" textlink="">
      <xdr:nvSpPr>
        <xdr:cNvPr id="138" name="フローチャート : 判断 137"/>
        <xdr:cNvSpPr/>
      </xdr:nvSpPr>
      <xdr:spPr>
        <a:xfrm>
          <a:off x="3175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150723</xdr:rowOff>
    </xdr:from>
    <xdr:ext cx="762000" cy="259045"/>
    <xdr:sp macro="" textlink="">
      <xdr:nvSpPr>
        <xdr:cNvPr id="139" name="テキスト ボックス 138"/>
        <xdr:cNvSpPr txBox="1"/>
      </xdr:nvSpPr>
      <xdr:spPr>
        <a:xfrm>
          <a:off x="2844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30904</xdr:rowOff>
    </xdr:from>
    <xdr:to>
      <xdr:col>3</xdr:col>
      <xdr:colOff>279400</xdr:colOff>
      <xdr:row>61</xdr:row>
      <xdr:rowOff>34925</xdr:rowOff>
    </xdr:to>
    <xdr:cxnSp macro="">
      <xdr:nvCxnSpPr>
        <xdr:cNvPr id="140" name="直線コネクタ 139"/>
        <xdr:cNvCxnSpPr/>
      </xdr:nvCxnSpPr>
      <xdr:spPr>
        <a:xfrm flipV="1">
          <a:off x="1447800" y="1048935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63077</xdr:rowOff>
    </xdr:from>
    <xdr:to>
      <xdr:col>3</xdr:col>
      <xdr:colOff>330200</xdr:colOff>
      <xdr:row>60</xdr:row>
      <xdr:rowOff>164677</xdr:rowOff>
    </xdr:to>
    <xdr:sp macro="" textlink="">
      <xdr:nvSpPr>
        <xdr:cNvPr id="141" name="フローチャート : 判断 140"/>
        <xdr:cNvSpPr/>
      </xdr:nvSpPr>
      <xdr:spPr>
        <a:xfrm>
          <a:off x="2286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3404</xdr:rowOff>
    </xdr:from>
    <xdr:ext cx="762000" cy="259045"/>
    <xdr:sp macro="" textlink="">
      <xdr:nvSpPr>
        <xdr:cNvPr id="142" name="テキスト ボックス 141"/>
        <xdr:cNvSpPr txBox="1"/>
      </xdr:nvSpPr>
      <xdr:spPr>
        <a:xfrm>
          <a:off x="1955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38946</xdr:rowOff>
    </xdr:from>
    <xdr:to>
      <xdr:col>2</xdr:col>
      <xdr:colOff>127000</xdr:colOff>
      <xdr:row>60</xdr:row>
      <xdr:rowOff>140546</xdr:rowOff>
    </xdr:to>
    <xdr:sp macro="" textlink="">
      <xdr:nvSpPr>
        <xdr:cNvPr id="143" name="フローチャート : 判断 142"/>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150723</xdr:rowOff>
    </xdr:from>
    <xdr:ext cx="762000" cy="259045"/>
    <xdr:sp macro="" textlink="">
      <xdr:nvSpPr>
        <xdr:cNvPr id="144" name="テキスト ボックス 143"/>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91229</xdr:rowOff>
    </xdr:from>
    <xdr:to>
      <xdr:col>7</xdr:col>
      <xdr:colOff>203200</xdr:colOff>
      <xdr:row>61</xdr:row>
      <xdr:rowOff>21379</xdr:rowOff>
    </xdr:to>
    <xdr:sp macro="" textlink="">
      <xdr:nvSpPr>
        <xdr:cNvPr id="150" name="円/楕円 149"/>
        <xdr:cNvSpPr/>
      </xdr:nvSpPr>
      <xdr:spPr>
        <a:xfrm>
          <a:off x="49022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63306</xdr:rowOff>
    </xdr:from>
    <xdr:ext cx="762000" cy="259045"/>
    <xdr:sp macro="" textlink="">
      <xdr:nvSpPr>
        <xdr:cNvPr id="151" name="財政構造の弾力性該当値テキスト"/>
        <xdr:cNvSpPr txBox="1"/>
      </xdr:nvSpPr>
      <xdr:spPr>
        <a:xfrm>
          <a:off x="5041900" y="1035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32385</xdr:rowOff>
    </xdr:from>
    <xdr:to>
      <xdr:col>6</xdr:col>
      <xdr:colOff>50800</xdr:colOff>
      <xdr:row>61</xdr:row>
      <xdr:rowOff>133985</xdr:rowOff>
    </xdr:to>
    <xdr:sp macro="" textlink="">
      <xdr:nvSpPr>
        <xdr:cNvPr id="152" name="円/楕円 151"/>
        <xdr:cNvSpPr/>
      </xdr:nvSpPr>
      <xdr:spPr>
        <a:xfrm>
          <a:off x="4064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118762</xdr:rowOff>
    </xdr:from>
    <xdr:ext cx="736600" cy="259045"/>
    <xdr:sp macro="" textlink="">
      <xdr:nvSpPr>
        <xdr:cNvPr id="153" name="テキスト ボックス 152"/>
        <xdr:cNvSpPr txBox="1"/>
      </xdr:nvSpPr>
      <xdr:spPr>
        <a:xfrm>
          <a:off x="3733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87206</xdr:rowOff>
    </xdr:from>
    <xdr:to>
      <xdr:col>4</xdr:col>
      <xdr:colOff>533400</xdr:colOff>
      <xdr:row>61</xdr:row>
      <xdr:rowOff>17356</xdr:rowOff>
    </xdr:to>
    <xdr:sp macro="" textlink="">
      <xdr:nvSpPr>
        <xdr:cNvPr id="154" name="円/楕円 153"/>
        <xdr:cNvSpPr/>
      </xdr:nvSpPr>
      <xdr:spPr>
        <a:xfrm>
          <a:off x="3175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2133</xdr:rowOff>
    </xdr:from>
    <xdr:ext cx="762000" cy="259045"/>
    <xdr:sp macro="" textlink="">
      <xdr:nvSpPr>
        <xdr:cNvPr id="155" name="テキスト ボックス 154"/>
        <xdr:cNvSpPr txBox="1"/>
      </xdr:nvSpPr>
      <xdr:spPr>
        <a:xfrm>
          <a:off x="28448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151554</xdr:rowOff>
    </xdr:from>
    <xdr:to>
      <xdr:col>3</xdr:col>
      <xdr:colOff>330200</xdr:colOff>
      <xdr:row>61</xdr:row>
      <xdr:rowOff>81704</xdr:rowOff>
    </xdr:to>
    <xdr:sp macro="" textlink="">
      <xdr:nvSpPr>
        <xdr:cNvPr id="156" name="円/楕円 155"/>
        <xdr:cNvSpPr/>
      </xdr:nvSpPr>
      <xdr:spPr>
        <a:xfrm>
          <a:off x="2286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66481</xdr:rowOff>
    </xdr:from>
    <xdr:ext cx="762000" cy="259045"/>
    <xdr:sp macro="" textlink="">
      <xdr:nvSpPr>
        <xdr:cNvPr id="157" name="テキスト ボックス 156"/>
        <xdr:cNvSpPr txBox="1"/>
      </xdr:nvSpPr>
      <xdr:spPr>
        <a:xfrm>
          <a:off x="1955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155575</xdr:rowOff>
    </xdr:from>
    <xdr:to>
      <xdr:col>2</xdr:col>
      <xdr:colOff>127000</xdr:colOff>
      <xdr:row>61</xdr:row>
      <xdr:rowOff>85725</xdr:rowOff>
    </xdr:to>
    <xdr:sp macro="" textlink="">
      <xdr:nvSpPr>
        <xdr:cNvPr id="158" name="円/楕円 157"/>
        <xdr:cNvSpPr/>
      </xdr:nvSpPr>
      <xdr:spPr>
        <a:xfrm>
          <a:off x="1397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70502</xdr:rowOff>
    </xdr:from>
    <xdr:ext cx="762000" cy="259045"/>
    <xdr:sp macro="" textlink="">
      <xdr:nvSpPr>
        <xdr:cNvPr id="159" name="テキスト ボックス 158"/>
        <xdr:cNvSpPr txBox="1"/>
      </xdr:nvSpPr>
      <xdr:spPr>
        <a:xfrm>
          <a:off x="1066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[135,031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人件費、物件費ともに類似団体平均以下であることから、人口</a:t>
          </a:r>
          <a:r>
            <a:rPr kumimoji="1" lang="en-US" altLang="ja-JP" sz="1300">
              <a:solidFill>
                <a:sysClr val="windowText" lastClr="000000"/>
              </a:solidFill>
              <a:latin typeface="ＭＳ Ｐゴシック"/>
            </a:rPr>
            <a:t>1</a:t>
          </a:r>
          <a:r>
            <a:rPr kumimoji="1" lang="ja-JP" altLang="en-US" sz="1300">
              <a:solidFill>
                <a:sysClr val="windowText" lastClr="000000"/>
              </a:solidFill>
              <a:latin typeface="ＭＳ Ｐゴシック"/>
            </a:rPr>
            <a:t>人当たり人件費・物件費等決算額は、類似団体平均を下回っている。今後は、箱もの施設の譲渡や指定管理者制度の導入等により、既存施設の維持管理に係る経費を抑制していく。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138413</xdr:rowOff>
    </xdr:from>
    <xdr:to>
      <xdr:col>7</xdr:col>
      <xdr:colOff>152400</xdr:colOff>
      <xdr:row>82</xdr:row>
      <xdr:rowOff>23533</xdr:rowOff>
    </xdr:to>
    <xdr:cxnSp macro="">
      <xdr:nvCxnSpPr>
        <xdr:cNvPr id="194" name="直線コネクタ 193"/>
        <xdr:cNvCxnSpPr/>
      </xdr:nvCxnSpPr>
      <xdr:spPr>
        <a:xfrm>
          <a:off x="4114800" y="14025863"/>
          <a:ext cx="838200" cy="5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122093</xdr:rowOff>
    </xdr:from>
    <xdr:ext cx="762000" cy="259045"/>
    <xdr:sp macro="" textlink="">
      <xdr:nvSpPr>
        <xdr:cNvPr id="195" name="人件費・物件費等の状況平均値テキスト"/>
        <xdr:cNvSpPr txBox="1"/>
      </xdr:nvSpPr>
      <xdr:spPr>
        <a:xfrm>
          <a:off x="5041900" y="14180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76698</xdr:rowOff>
    </xdr:from>
    <xdr:to>
      <xdr:col>6</xdr:col>
      <xdr:colOff>0</xdr:colOff>
      <xdr:row>81</xdr:row>
      <xdr:rowOff>138413</xdr:rowOff>
    </xdr:to>
    <xdr:cxnSp macro="">
      <xdr:nvCxnSpPr>
        <xdr:cNvPr id="197" name="直線コネクタ 196"/>
        <xdr:cNvCxnSpPr/>
      </xdr:nvCxnSpPr>
      <xdr:spPr>
        <a:xfrm>
          <a:off x="3225800" y="13964148"/>
          <a:ext cx="889000" cy="6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33837</xdr:rowOff>
    </xdr:from>
    <xdr:to>
      <xdr:col>6</xdr:col>
      <xdr:colOff>50800</xdr:colOff>
      <xdr:row>81</xdr:row>
      <xdr:rowOff>135437</xdr:rowOff>
    </xdr:to>
    <xdr:sp macro="" textlink="">
      <xdr:nvSpPr>
        <xdr:cNvPr id="198" name="フローチャート : 判断 197"/>
        <xdr:cNvSpPr/>
      </xdr:nvSpPr>
      <xdr:spPr>
        <a:xfrm>
          <a:off x="4064000" y="13921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145614</xdr:rowOff>
    </xdr:from>
    <xdr:ext cx="736600" cy="259045"/>
    <xdr:sp macro="" textlink="">
      <xdr:nvSpPr>
        <xdr:cNvPr id="199" name="テキスト ボックス 198"/>
        <xdr:cNvSpPr txBox="1"/>
      </xdr:nvSpPr>
      <xdr:spPr>
        <a:xfrm>
          <a:off x="3733800" y="13690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76158</xdr:rowOff>
    </xdr:from>
    <xdr:to>
      <xdr:col>4</xdr:col>
      <xdr:colOff>482600</xdr:colOff>
      <xdr:row>81</xdr:row>
      <xdr:rowOff>76698</xdr:rowOff>
    </xdr:to>
    <xdr:cxnSp macro="">
      <xdr:nvCxnSpPr>
        <xdr:cNvPr id="200" name="直線コネクタ 199"/>
        <xdr:cNvCxnSpPr/>
      </xdr:nvCxnSpPr>
      <xdr:spPr>
        <a:xfrm>
          <a:off x="2336800" y="13963608"/>
          <a:ext cx="889000" cy="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25913</xdr:rowOff>
    </xdr:from>
    <xdr:to>
      <xdr:col>4</xdr:col>
      <xdr:colOff>533400</xdr:colOff>
      <xdr:row>81</xdr:row>
      <xdr:rowOff>127513</xdr:rowOff>
    </xdr:to>
    <xdr:sp macro="" textlink="">
      <xdr:nvSpPr>
        <xdr:cNvPr id="201" name="フローチャート : 判断 200"/>
        <xdr:cNvSpPr/>
      </xdr:nvSpPr>
      <xdr:spPr>
        <a:xfrm>
          <a:off x="3175000" y="1391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112290</xdr:rowOff>
    </xdr:from>
    <xdr:ext cx="762000" cy="259045"/>
    <xdr:sp macro="" textlink="">
      <xdr:nvSpPr>
        <xdr:cNvPr id="202" name="テキスト ボックス 201"/>
        <xdr:cNvSpPr txBox="1"/>
      </xdr:nvSpPr>
      <xdr:spPr>
        <a:xfrm>
          <a:off x="2844800" y="1399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76158</xdr:rowOff>
    </xdr:from>
    <xdr:to>
      <xdr:col>3</xdr:col>
      <xdr:colOff>279400</xdr:colOff>
      <xdr:row>81</xdr:row>
      <xdr:rowOff>119545</xdr:rowOff>
    </xdr:to>
    <xdr:cxnSp macro="">
      <xdr:nvCxnSpPr>
        <xdr:cNvPr id="203" name="直線コネクタ 202"/>
        <xdr:cNvCxnSpPr/>
      </xdr:nvCxnSpPr>
      <xdr:spPr>
        <a:xfrm flipV="1">
          <a:off x="1447800" y="13963608"/>
          <a:ext cx="889000" cy="4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13784</xdr:rowOff>
    </xdr:from>
    <xdr:to>
      <xdr:col>3</xdr:col>
      <xdr:colOff>330200</xdr:colOff>
      <xdr:row>81</xdr:row>
      <xdr:rowOff>115384</xdr:rowOff>
    </xdr:to>
    <xdr:sp macro="" textlink="">
      <xdr:nvSpPr>
        <xdr:cNvPr id="204" name="フローチャート : 判断 203"/>
        <xdr:cNvSpPr/>
      </xdr:nvSpPr>
      <xdr:spPr>
        <a:xfrm>
          <a:off x="2286000" y="1390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125561</xdr:rowOff>
    </xdr:from>
    <xdr:ext cx="762000" cy="259045"/>
    <xdr:sp macro="" textlink="">
      <xdr:nvSpPr>
        <xdr:cNvPr id="205" name="テキスト ボックス 204"/>
        <xdr:cNvSpPr txBox="1"/>
      </xdr:nvSpPr>
      <xdr:spPr>
        <a:xfrm>
          <a:off x="1955800" y="1367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23605</xdr:rowOff>
    </xdr:from>
    <xdr:to>
      <xdr:col>2</xdr:col>
      <xdr:colOff>127000</xdr:colOff>
      <xdr:row>81</xdr:row>
      <xdr:rowOff>125205</xdr:rowOff>
    </xdr:to>
    <xdr:sp macro="" textlink="">
      <xdr:nvSpPr>
        <xdr:cNvPr id="206" name="フローチャート : 判断 205"/>
        <xdr:cNvSpPr/>
      </xdr:nvSpPr>
      <xdr:spPr>
        <a:xfrm>
          <a:off x="1397000" y="1391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135382</xdr:rowOff>
    </xdr:from>
    <xdr:ext cx="762000" cy="259045"/>
    <xdr:sp macro="" textlink="">
      <xdr:nvSpPr>
        <xdr:cNvPr id="207" name="テキスト ボックス 206"/>
        <xdr:cNvSpPr txBox="1"/>
      </xdr:nvSpPr>
      <xdr:spPr>
        <a:xfrm>
          <a:off x="1066800" y="1367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144183</xdr:rowOff>
    </xdr:from>
    <xdr:to>
      <xdr:col>7</xdr:col>
      <xdr:colOff>203200</xdr:colOff>
      <xdr:row>82</xdr:row>
      <xdr:rowOff>74333</xdr:rowOff>
    </xdr:to>
    <xdr:sp macro="" textlink="">
      <xdr:nvSpPr>
        <xdr:cNvPr id="213" name="円/楕円 212"/>
        <xdr:cNvSpPr/>
      </xdr:nvSpPr>
      <xdr:spPr>
        <a:xfrm>
          <a:off x="4902200" y="1403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160710</xdr:rowOff>
    </xdr:from>
    <xdr:ext cx="762000" cy="259045"/>
    <xdr:sp macro="" textlink="">
      <xdr:nvSpPr>
        <xdr:cNvPr id="214" name="人件費・物件費等の状況該当値テキスト"/>
        <xdr:cNvSpPr txBox="1"/>
      </xdr:nvSpPr>
      <xdr:spPr>
        <a:xfrm>
          <a:off x="5041900" y="1387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135,031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87613</xdr:rowOff>
    </xdr:from>
    <xdr:to>
      <xdr:col>6</xdr:col>
      <xdr:colOff>50800</xdr:colOff>
      <xdr:row>82</xdr:row>
      <xdr:rowOff>17763</xdr:rowOff>
    </xdr:to>
    <xdr:sp macro="" textlink="">
      <xdr:nvSpPr>
        <xdr:cNvPr id="215" name="円/楕円 214"/>
        <xdr:cNvSpPr/>
      </xdr:nvSpPr>
      <xdr:spPr>
        <a:xfrm>
          <a:off x="4064000" y="139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2540</xdr:rowOff>
    </xdr:from>
    <xdr:ext cx="736600" cy="259045"/>
    <xdr:sp macro="" textlink="">
      <xdr:nvSpPr>
        <xdr:cNvPr id="216" name="テキスト ボックス 215"/>
        <xdr:cNvSpPr txBox="1"/>
      </xdr:nvSpPr>
      <xdr:spPr>
        <a:xfrm>
          <a:off x="3733800" y="14061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127,998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25898</xdr:rowOff>
    </xdr:from>
    <xdr:to>
      <xdr:col>4</xdr:col>
      <xdr:colOff>533400</xdr:colOff>
      <xdr:row>81</xdr:row>
      <xdr:rowOff>127498</xdr:rowOff>
    </xdr:to>
    <xdr:sp macro="" textlink="">
      <xdr:nvSpPr>
        <xdr:cNvPr id="217" name="円/楕円 216"/>
        <xdr:cNvSpPr/>
      </xdr:nvSpPr>
      <xdr:spPr>
        <a:xfrm>
          <a:off x="3175000" y="1391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137675</xdr:rowOff>
    </xdr:from>
    <xdr:ext cx="762000" cy="259045"/>
    <xdr:sp macro="" textlink="">
      <xdr:nvSpPr>
        <xdr:cNvPr id="218" name="テキスト ボックス 217"/>
        <xdr:cNvSpPr txBox="1"/>
      </xdr:nvSpPr>
      <xdr:spPr>
        <a:xfrm>
          <a:off x="2844800" y="1368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120,325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25358</xdr:rowOff>
    </xdr:from>
    <xdr:to>
      <xdr:col>3</xdr:col>
      <xdr:colOff>330200</xdr:colOff>
      <xdr:row>81</xdr:row>
      <xdr:rowOff>126958</xdr:rowOff>
    </xdr:to>
    <xdr:sp macro="" textlink="">
      <xdr:nvSpPr>
        <xdr:cNvPr id="219" name="円/楕円 218"/>
        <xdr:cNvSpPr/>
      </xdr:nvSpPr>
      <xdr:spPr>
        <a:xfrm>
          <a:off x="2286000" y="139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111735</xdr:rowOff>
    </xdr:from>
    <xdr:ext cx="762000" cy="259045"/>
    <xdr:sp macro="" textlink="">
      <xdr:nvSpPr>
        <xdr:cNvPr id="220" name="テキスト ボックス 219"/>
        <xdr:cNvSpPr txBox="1"/>
      </xdr:nvSpPr>
      <xdr:spPr>
        <a:xfrm>
          <a:off x="1955800" y="1399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120,258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68745</xdr:rowOff>
    </xdr:from>
    <xdr:to>
      <xdr:col>2</xdr:col>
      <xdr:colOff>127000</xdr:colOff>
      <xdr:row>81</xdr:row>
      <xdr:rowOff>170345</xdr:rowOff>
    </xdr:to>
    <xdr:sp macro="" textlink="">
      <xdr:nvSpPr>
        <xdr:cNvPr id="221" name="円/楕円 220"/>
        <xdr:cNvSpPr/>
      </xdr:nvSpPr>
      <xdr:spPr>
        <a:xfrm>
          <a:off x="1397000" y="1395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155122</xdr:rowOff>
    </xdr:from>
    <xdr:ext cx="762000" cy="259045"/>
    <xdr:sp macro="" textlink="">
      <xdr:nvSpPr>
        <xdr:cNvPr id="222" name="テキスト ボックス 221"/>
        <xdr:cNvSpPr txBox="1"/>
      </xdr:nvSpPr>
      <xdr:spPr>
        <a:xfrm>
          <a:off x="1066800" y="1404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125,652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ea"/>
              <a:ea typeface="+mn-ea"/>
              <a:cs typeface="+mn-cs"/>
            </a:rPr>
            <a:t>　類似団体と比較した場合については</a:t>
          </a:r>
          <a:r>
            <a:rPr lang="en-US" altLang="ja-JP" sz="1300" b="0" i="0" baseline="0">
              <a:solidFill>
                <a:schemeClr val="dk1"/>
              </a:solidFill>
              <a:effectLst/>
              <a:latin typeface="+mn-ea"/>
              <a:ea typeface="+mn-ea"/>
              <a:cs typeface="+mn-cs"/>
            </a:rPr>
            <a:t>1.4</a:t>
          </a:r>
          <a:r>
            <a:rPr lang="ja-JP" altLang="en-US" sz="1300" b="0" i="0" baseline="0">
              <a:solidFill>
                <a:schemeClr val="dk1"/>
              </a:solidFill>
              <a:effectLst/>
              <a:latin typeface="+mn-ea"/>
              <a:ea typeface="+mn-ea"/>
              <a:cs typeface="+mn-cs"/>
            </a:rPr>
            <a:t>下回っているが、本市の比較では昨年度より</a:t>
          </a:r>
          <a:r>
            <a:rPr lang="en-US" altLang="ja-JP" sz="1300" b="0" i="0" baseline="0">
              <a:solidFill>
                <a:schemeClr val="dk1"/>
              </a:solidFill>
              <a:effectLst/>
              <a:latin typeface="+mn-ea"/>
              <a:ea typeface="+mn-ea"/>
              <a:cs typeface="+mn-cs"/>
            </a:rPr>
            <a:t>0.1</a:t>
          </a:r>
          <a:r>
            <a:rPr lang="ja-JP" altLang="en-US" sz="1300" b="0" i="0" baseline="0">
              <a:solidFill>
                <a:schemeClr val="dk1"/>
              </a:solidFill>
              <a:effectLst/>
              <a:latin typeface="+mn-ea"/>
              <a:ea typeface="+mn-ea"/>
              <a:cs typeface="+mn-cs"/>
            </a:rPr>
            <a:t>高くなった。今後においても、より適正な給与水準とするべく調査検討を行い、可能なものから実施していくことを通じ、改善を図るよう努める。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94487</xdr:rowOff>
    </xdr:from>
    <xdr:to>
      <xdr:col>24</xdr:col>
      <xdr:colOff>558800</xdr:colOff>
      <xdr:row>85</xdr:row>
      <xdr:rowOff>99313</xdr:rowOff>
    </xdr:to>
    <xdr:cxnSp macro="">
      <xdr:nvCxnSpPr>
        <xdr:cNvPr id="254" name="直線コネクタ 253"/>
        <xdr:cNvCxnSpPr/>
      </xdr:nvCxnSpPr>
      <xdr:spPr>
        <a:xfrm>
          <a:off x="16179800" y="14667737"/>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88155</xdr:rowOff>
    </xdr:from>
    <xdr:ext cx="762000" cy="259045"/>
    <xdr:sp macro="" textlink="">
      <xdr:nvSpPr>
        <xdr:cNvPr id="255" name="給与水準   （国との比較）平均値テキスト"/>
        <xdr:cNvSpPr txBox="1"/>
      </xdr:nvSpPr>
      <xdr:spPr>
        <a:xfrm>
          <a:off x="17106900" y="1466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94487</xdr:rowOff>
    </xdr:from>
    <xdr:to>
      <xdr:col>23</xdr:col>
      <xdr:colOff>406400</xdr:colOff>
      <xdr:row>85</xdr:row>
      <xdr:rowOff>142748</xdr:rowOff>
    </xdr:to>
    <xdr:cxnSp macro="">
      <xdr:nvCxnSpPr>
        <xdr:cNvPr id="257" name="直線コネクタ 256"/>
        <xdr:cNvCxnSpPr/>
      </xdr:nvCxnSpPr>
      <xdr:spPr>
        <a:xfrm flipV="1">
          <a:off x="15290800" y="14667737"/>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130556</xdr:rowOff>
    </xdr:from>
    <xdr:to>
      <xdr:col>23</xdr:col>
      <xdr:colOff>457200</xdr:colOff>
      <xdr:row>86</xdr:row>
      <xdr:rowOff>60706</xdr:rowOff>
    </xdr:to>
    <xdr:sp macro="" textlink="">
      <xdr:nvSpPr>
        <xdr:cNvPr id="258" name="フローチャート : 判断 257"/>
        <xdr:cNvSpPr/>
      </xdr:nvSpPr>
      <xdr:spPr>
        <a:xfrm>
          <a:off x="16129000" y="1470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45483</xdr:rowOff>
    </xdr:from>
    <xdr:ext cx="736600" cy="259045"/>
    <xdr:sp macro="" textlink="">
      <xdr:nvSpPr>
        <xdr:cNvPr id="259" name="テキスト ボックス 258"/>
        <xdr:cNvSpPr txBox="1"/>
      </xdr:nvSpPr>
      <xdr:spPr>
        <a:xfrm>
          <a:off x="15798800" y="1479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142748</xdr:rowOff>
    </xdr:from>
    <xdr:to>
      <xdr:col>22</xdr:col>
      <xdr:colOff>203200</xdr:colOff>
      <xdr:row>88</xdr:row>
      <xdr:rowOff>33782</xdr:rowOff>
    </xdr:to>
    <xdr:cxnSp macro="">
      <xdr:nvCxnSpPr>
        <xdr:cNvPr id="260" name="直線コネクタ 259"/>
        <xdr:cNvCxnSpPr/>
      </xdr:nvCxnSpPr>
      <xdr:spPr>
        <a:xfrm flipV="1">
          <a:off x="14401800" y="14715998"/>
          <a:ext cx="889000" cy="40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130556</xdr:rowOff>
    </xdr:from>
    <xdr:to>
      <xdr:col>22</xdr:col>
      <xdr:colOff>254000</xdr:colOff>
      <xdr:row>86</xdr:row>
      <xdr:rowOff>60706</xdr:rowOff>
    </xdr:to>
    <xdr:sp macro="" textlink="">
      <xdr:nvSpPr>
        <xdr:cNvPr id="261" name="フローチャート : 判断 260"/>
        <xdr:cNvSpPr/>
      </xdr:nvSpPr>
      <xdr:spPr>
        <a:xfrm>
          <a:off x="15240000" y="1470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45483</xdr:rowOff>
    </xdr:from>
    <xdr:ext cx="762000" cy="259045"/>
    <xdr:sp macro="" textlink="">
      <xdr:nvSpPr>
        <xdr:cNvPr id="262" name="テキスト ボックス 261"/>
        <xdr:cNvSpPr txBox="1"/>
      </xdr:nvSpPr>
      <xdr:spPr>
        <a:xfrm>
          <a:off x="14909800" y="1479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99061</xdr:rowOff>
    </xdr:from>
    <xdr:to>
      <xdr:col>21</xdr:col>
      <xdr:colOff>0</xdr:colOff>
      <xdr:row>88</xdr:row>
      <xdr:rowOff>33782</xdr:rowOff>
    </xdr:to>
    <xdr:cxnSp macro="">
      <xdr:nvCxnSpPr>
        <xdr:cNvPr id="263" name="直線コネクタ 262"/>
        <xdr:cNvCxnSpPr/>
      </xdr:nvCxnSpPr>
      <xdr:spPr>
        <a:xfrm>
          <a:off x="13512800" y="15015211"/>
          <a:ext cx="889000" cy="10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168911</xdr:rowOff>
    </xdr:from>
    <xdr:to>
      <xdr:col>21</xdr:col>
      <xdr:colOff>50800</xdr:colOff>
      <xdr:row>88</xdr:row>
      <xdr:rowOff>99061</xdr:rowOff>
    </xdr:to>
    <xdr:sp macro="" textlink="">
      <xdr:nvSpPr>
        <xdr:cNvPr id="264" name="フローチャート : 判断 263"/>
        <xdr:cNvSpPr/>
      </xdr:nvSpPr>
      <xdr:spPr>
        <a:xfrm>
          <a:off x="14351000" y="1508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83838</xdr:rowOff>
    </xdr:from>
    <xdr:ext cx="762000" cy="259045"/>
    <xdr:sp macro="" textlink="">
      <xdr:nvSpPr>
        <xdr:cNvPr id="265" name="テキスト ボックス 264"/>
        <xdr:cNvSpPr txBox="1"/>
      </xdr:nvSpPr>
      <xdr:spPr>
        <a:xfrm>
          <a:off x="14020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168911</xdr:rowOff>
    </xdr:from>
    <xdr:to>
      <xdr:col>19</xdr:col>
      <xdr:colOff>533400</xdr:colOff>
      <xdr:row>88</xdr:row>
      <xdr:rowOff>99061</xdr:rowOff>
    </xdr:to>
    <xdr:sp macro="" textlink="">
      <xdr:nvSpPr>
        <xdr:cNvPr id="266" name="フローチャート : 判断 265"/>
        <xdr:cNvSpPr/>
      </xdr:nvSpPr>
      <xdr:spPr>
        <a:xfrm>
          <a:off x="13462000" y="1508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83838</xdr:rowOff>
    </xdr:from>
    <xdr:ext cx="762000" cy="259045"/>
    <xdr:sp macro="" textlink="">
      <xdr:nvSpPr>
        <xdr:cNvPr id="267" name="テキスト ボックス 266"/>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48513</xdr:rowOff>
    </xdr:from>
    <xdr:to>
      <xdr:col>24</xdr:col>
      <xdr:colOff>609600</xdr:colOff>
      <xdr:row>85</xdr:row>
      <xdr:rowOff>150113</xdr:rowOff>
    </xdr:to>
    <xdr:sp macro="" textlink="">
      <xdr:nvSpPr>
        <xdr:cNvPr id="273" name="円/楕円 272"/>
        <xdr:cNvSpPr/>
      </xdr:nvSpPr>
      <xdr:spPr>
        <a:xfrm>
          <a:off x="169672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65040</xdr:rowOff>
    </xdr:from>
    <xdr:ext cx="762000" cy="259045"/>
    <xdr:sp macro="" textlink="">
      <xdr:nvSpPr>
        <xdr:cNvPr id="274" name="給与水準   （国との比較）該当値テキスト"/>
        <xdr:cNvSpPr txBox="1"/>
      </xdr:nvSpPr>
      <xdr:spPr>
        <a:xfrm>
          <a:off x="17106900" y="1446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43687</xdr:rowOff>
    </xdr:from>
    <xdr:to>
      <xdr:col>23</xdr:col>
      <xdr:colOff>457200</xdr:colOff>
      <xdr:row>85</xdr:row>
      <xdr:rowOff>145287</xdr:rowOff>
    </xdr:to>
    <xdr:sp macro="" textlink="">
      <xdr:nvSpPr>
        <xdr:cNvPr id="275" name="円/楕円 274"/>
        <xdr:cNvSpPr/>
      </xdr:nvSpPr>
      <xdr:spPr>
        <a:xfrm>
          <a:off x="16129000" y="146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155464</xdr:rowOff>
    </xdr:from>
    <xdr:ext cx="736600" cy="259045"/>
    <xdr:sp macro="" textlink="">
      <xdr:nvSpPr>
        <xdr:cNvPr id="276" name="テキスト ボックス 275"/>
        <xdr:cNvSpPr txBox="1"/>
      </xdr:nvSpPr>
      <xdr:spPr>
        <a:xfrm>
          <a:off x="15798800" y="14385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91948</xdr:rowOff>
    </xdr:from>
    <xdr:to>
      <xdr:col>22</xdr:col>
      <xdr:colOff>254000</xdr:colOff>
      <xdr:row>86</xdr:row>
      <xdr:rowOff>22098</xdr:rowOff>
    </xdr:to>
    <xdr:sp macro="" textlink="">
      <xdr:nvSpPr>
        <xdr:cNvPr id="277" name="円/楕円 276"/>
        <xdr:cNvSpPr/>
      </xdr:nvSpPr>
      <xdr:spPr>
        <a:xfrm>
          <a:off x="15240000" y="1466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32275</xdr:rowOff>
    </xdr:from>
    <xdr:ext cx="762000" cy="259045"/>
    <xdr:sp macro="" textlink="">
      <xdr:nvSpPr>
        <xdr:cNvPr id="278" name="テキスト ボックス 277"/>
        <xdr:cNvSpPr txBox="1"/>
      </xdr:nvSpPr>
      <xdr:spPr>
        <a:xfrm>
          <a:off x="14909800" y="1443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154432</xdr:rowOff>
    </xdr:from>
    <xdr:to>
      <xdr:col>21</xdr:col>
      <xdr:colOff>50800</xdr:colOff>
      <xdr:row>88</xdr:row>
      <xdr:rowOff>84582</xdr:rowOff>
    </xdr:to>
    <xdr:sp macro="" textlink="">
      <xdr:nvSpPr>
        <xdr:cNvPr id="279" name="円/楕円 278"/>
        <xdr:cNvSpPr/>
      </xdr:nvSpPr>
      <xdr:spPr>
        <a:xfrm>
          <a:off x="14351000" y="1507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94759</xdr:rowOff>
    </xdr:from>
    <xdr:ext cx="762000" cy="259045"/>
    <xdr:sp macro="" textlink="">
      <xdr:nvSpPr>
        <xdr:cNvPr id="280" name="テキスト ボックス 279"/>
        <xdr:cNvSpPr txBox="1"/>
      </xdr:nvSpPr>
      <xdr:spPr>
        <a:xfrm>
          <a:off x="14020800" y="14839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48261</xdr:rowOff>
    </xdr:from>
    <xdr:to>
      <xdr:col>19</xdr:col>
      <xdr:colOff>533400</xdr:colOff>
      <xdr:row>87</xdr:row>
      <xdr:rowOff>149861</xdr:rowOff>
    </xdr:to>
    <xdr:sp macro="" textlink="">
      <xdr:nvSpPr>
        <xdr:cNvPr id="281" name="円/楕円 280"/>
        <xdr:cNvSpPr/>
      </xdr:nvSpPr>
      <xdr:spPr>
        <a:xfrm>
          <a:off x="13462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160038</xdr:rowOff>
    </xdr:from>
    <xdr:ext cx="762000" cy="259045"/>
    <xdr:sp macro="" textlink="">
      <xdr:nvSpPr>
        <xdr:cNvPr id="282" name="テキスト ボックス 281"/>
        <xdr:cNvSpPr txBox="1"/>
      </xdr:nvSpPr>
      <xdr:spPr>
        <a:xfrm>
          <a:off x="13131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ea"/>
              <a:ea typeface="+mn-ea"/>
              <a:cs typeface="+mn-cs"/>
            </a:rPr>
            <a:t>　類似団体と比較すると、</a:t>
          </a:r>
          <a:r>
            <a:rPr lang="en-US" altLang="ja-JP" sz="1300" b="0" i="0" baseline="0">
              <a:solidFill>
                <a:schemeClr val="dk1"/>
              </a:solidFill>
              <a:effectLst/>
              <a:latin typeface="+mn-ea"/>
              <a:ea typeface="+mn-ea"/>
              <a:cs typeface="+mn-cs"/>
            </a:rPr>
            <a:t>2.3</a:t>
          </a:r>
          <a:r>
            <a:rPr lang="ja-JP" altLang="ja-JP" sz="1300" b="0" i="0" baseline="0">
              <a:solidFill>
                <a:schemeClr val="dk1"/>
              </a:solidFill>
              <a:effectLst/>
              <a:latin typeface="+mn-ea"/>
              <a:ea typeface="+mn-ea"/>
              <a:cs typeface="+mn-cs"/>
            </a:rPr>
            <a:t>人程度下回っている状況である。</a:t>
          </a:r>
          <a:endParaRPr lang="ja-JP" altLang="ja-JP" sz="1300">
            <a:effectLst/>
            <a:latin typeface="+mn-ea"/>
            <a:ea typeface="+mn-ea"/>
          </a:endParaRPr>
        </a:p>
        <a:p>
          <a:pPr rtl="0"/>
          <a:r>
            <a:rPr lang="ja-JP" altLang="ja-JP" sz="1300" b="0" i="0" baseline="0">
              <a:solidFill>
                <a:schemeClr val="dk1"/>
              </a:solidFill>
              <a:effectLst/>
              <a:latin typeface="+mn-ea"/>
              <a:ea typeface="+mn-ea"/>
              <a:cs typeface="+mn-cs"/>
            </a:rPr>
            <a:t>　平成</a:t>
          </a:r>
          <a:r>
            <a:rPr lang="en-US" altLang="ja-JP" sz="1300" b="0" i="0" baseline="0">
              <a:solidFill>
                <a:schemeClr val="dk1"/>
              </a:solidFill>
              <a:effectLst/>
              <a:latin typeface="+mn-ea"/>
              <a:ea typeface="+mn-ea"/>
              <a:cs typeface="+mn-cs"/>
            </a:rPr>
            <a:t>28</a:t>
          </a:r>
          <a:r>
            <a:rPr lang="ja-JP" altLang="ja-JP" sz="1300" b="0" i="0" baseline="0">
              <a:solidFill>
                <a:schemeClr val="dk1"/>
              </a:solidFill>
              <a:effectLst/>
              <a:latin typeface="+mn-ea"/>
              <a:ea typeface="+mn-ea"/>
              <a:cs typeface="+mn-cs"/>
            </a:rPr>
            <a:t>年４月１日現在の職員数は</a:t>
          </a:r>
          <a:r>
            <a:rPr lang="en-US" altLang="ja-JP" sz="1300" b="0" i="0" baseline="0">
              <a:solidFill>
                <a:schemeClr val="dk1"/>
              </a:solidFill>
              <a:effectLst/>
              <a:latin typeface="+mn-ea"/>
              <a:ea typeface="+mn-ea"/>
              <a:cs typeface="+mn-cs"/>
            </a:rPr>
            <a:t>433</a:t>
          </a:r>
          <a:r>
            <a:rPr lang="ja-JP" altLang="ja-JP" sz="1300" b="0" i="0" baseline="0">
              <a:solidFill>
                <a:schemeClr val="dk1"/>
              </a:solidFill>
              <a:effectLst/>
              <a:latin typeface="+mn-ea"/>
              <a:ea typeface="+mn-ea"/>
              <a:cs typeface="+mn-cs"/>
            </a:rPr>
            <a:t>人であり、定員適正化計画で目標とし達成した平成</a:t>
          </a:r>
          <a:r>
            <a:rPr lang="en-US" altLang="ja-JP" sz="1300" b="0" i="0" baseline="0">
              <a:solidFill>
                <a:schemeClr val="dk1"/>
              </a:solidFill>
              <a:effectLst/>
              <a:latin typeface="+mn-ea"/>
              <a:ea typeface="+mn-ea"/>
              <a:cs typeface="+mn-cs"/>
            </a:rPr>
            <a:t>27</a:t>
          </a:r>
          <a:r>
            <a:rPr lang="ja-JP" altLang="ja-JP" sz="1300" b="0" i="0" baseline="0">
              <a:solidFill>
                <a:schemeClr val="dk1"/>
              </a:solidFill>
              <a:effectLst/>
              <a:latin typeface="+mn-ea"/>
              <a:ea typeface="+mn-ea"/>
              <a:cs typeface="+mn-cs"/>
            </a:rPr>
            <a:t>年４月１日の職員数</a:t>
          </a:r>
          <a:r>
            <a:rPr lang="en-US" altLang="ja-JP" sz="1300" b="0" i="0" baseline="0">
              <a:solidFill>
                <a:schemeClr val="dk1"/>
              </a:solidFill>
              <a:effectLst/>
              <a:latin typeface="+mn-ea"/>
              <a:ea typeface="+mn-ea"/>
              <a:cs typeface="+mn-cs"/>
            </a:rPr>
            <a:t>433</a:t>
          </a:r>
          <a:r>
            <a:rPr lang="ja-JP" altLang="ja-JP" sz="1300" b="0" i="0" baseline="0">
              <a:solidFill>
                <a:schemeClr val="dk1"/>
              </a:solidFill>
              <a:effectLst/>
              <a:latin typeface="+mn-ea"/>
              <a:ea typeface="+mn-ea"/>
              <a:cs typeface="+mn-cs"/>
            </a:rPr>
            <a:t>人から増減はない。</a:t>
          </a:r>
          <a:endParaRPr lang="ja-JP" altLang="ja-JP" sz="1300">
            <a:effectLst/>
            <a:latin typeface="+mn-ea"/>
            <a:ea typeface="+mn-ea"/>
          </a:endParaRPr>
        </a:p>
        <a:p>
          <a:pPr rtl="0"/>
          <a:r>
            <a:rPr lang="ja-JP" altLang="ja-JP" sz="1300" b="0" i="0" baseline="0">
              <a:solidFill>
                <a:schemeClr val="dk1"/>
              </a:solidFill>
              <a:effectLst/>
              <a:latin typeface="+mn-ea"/>
              <a:ea typeface="+mn-ea"/>
              <a:cs typeface="+mn-cs"/>
            </a:rPr>
            <a:t>　今後においても適切な定員管理に努める。</a:t>
          </a:r>
          <a:endParaRPr lang="ja-JP" altLang="ja-JP" sz="13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64135</xdr:rowOff>
    </xdr:from>
    <xdr:to>
      <xdr:col>24</xdr:col>
      <xdr:colOff>558800</xdr:colOff>
      <xdr:row>59</xdr:row>
      <xdr:rowOff>71029</xdr:rowOff>
    </xdr:to>
    <xdr:cxnSp macro="">
      <xdr:nvCxnSpPr>
        <xdr:cNvPr id="319" name="直線コネクタ 318"/>
        <xdr:cNvCxnSpPr/>
      </xdr:nvCxnSpPr>
      <xdr:spPr>
        <a:xfrm>
          <a:off x="16179800" y="10179685"/>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52722</xdr:rowOff>
    </xdr:from>
    <xdr:ext cx="762000" cy="259045"/>
    <xdr:sp macro="" textlink="">
      <xdr:nvSpPr>
        <xdr:cNvPr id="320" name="定員管理の状況平均値テキスト"/>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41728</xdr:rowOff>
    </xdr:from>
    <xdr:to>
      <xdr:col>23</xdr:col>
      <xdr:colOff>406400</xdr:colOff>
      <xdr:row>59</xdr:row>
      <xdr:rowOff>64135</xdr:rowOff>
    </xdr:to>
    <xdr:cxnSp macro="">
      <xdr:nvCxnSpPr>
        <xdr:cNvPr id="322" name="直線コネクタ 321"/>
        <xdr:cNvCxnSpPr/>
      </xdr:nvCxnSpPr>
      <xdr:spPr>
        <a:xfrm>
          <a:off x="15290800" y="10157278"/>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133078</xdr:rowOff>
    </xdr:from>
    <xdr:to>
      <xdr:col>23</xdr:col>
      <xdr:colOff>457200</xdr:colOff>
      <xdr:row>59</xdr:row>
      <xdr:rowOff>63228</xdr:rowOff>
    </xdr:to>
    <xdr:sp macro="" textlink="">
      <xdr:nvSpPr>
        <xdr:cNvPr id="323" name="フローチャート : 判断 322"/>
        <xdr:cNvSpPr/>
      </xdr:nvSpPr>
      <xdr:spPr>
        <a:xfrm>
          <a:off x="16129000" y="1007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73405</xdr:rowOff>
    </xdr:from>
    <xdr:ext cx="736600" cy="259045"/>
    <xdr:sp macro="" textlink="">
      <xdr:nvSpPr>
        <xdr:cNvPr id="324" name="テキスト ボックス 323"/>
        <xdr:cNvSpPr txBox="1"/>
      </xdr:nvSpPr>
      <xdr:spPr>
        <a:xfrm>
          <a:off x="15798800" y="9846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40005</xdr:rowOff>
    </xdr:from>
    <xdr:to>
      <xdr:col>22</xdr:col>
      <xdr:colOff>203200</xdr:colOff>
      <xdr:row>59</xdr:row>
      <xdr:rowOff>41728</xdr:rowOff>
    </xdr:to>
    <xdr:cxnSp macro="">
      <xdr:nvCxnSpPr>
        <xdr:cNvPr id="325" name="直線コネクタ 324"/>
        <xdr:cNvCxnSpPr/>
      </xdr:nvCxnSpPr>
      <xdr:spPr>
        <a:xfrm>
          <a:off x="14401800" y="10155555"/>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58</xdr:row>
      <xdr:rowOff>139972</xdr:rowOff>
    </xdr:from>
    <xdr:to>
      <xdr:col>22</xdr:col>
      <xdr:colOff>254000</xdr:colOff>
      <xdr:row>59</xdr:row>
      <xdr:rowOff>70122</xdr:rowOff>
    </xdr:to>
    <xdr:sp macro="" textlink="">
      <xdr:nvSpPr>
        <xdr:cNvPr id="326" name="フローチャート : 判断 325"/>
        <xdr:cNvSpPr/>
      </xdr:nvSpPr>
      <xdr:spPr>
        <a:xfrm>
          <a:off x="15240000" y="1008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80299</xdr:rowOff>
    </xdr:from>
    <xdr:ext cx="762000" cy="259045"/>
    <xdr:sp macro="" textlink="">
      <xdr:nvSpPr>
        <xdr:cNvPr id="327" name="テキスト ボックス 326"/>
        <xdr:cNvSpPr txBox="1"/>
      </xdr:nvSpPr>
      <xdr:spPr>
        <a:xfrm>
          <a:off x="14909800" y="985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22769</xdr:rowOff>
    </xdr:from>
    <xdr:to>
      <xdr:col>21</xdr:col>
      <xdr:colOff>0</xdr:colOff>
      <xdr:row>59</xdr:row>
      <xdr:rowOff>40005</xdr:rowOff>
    </xdr:to>
    <xdr:cxnSp macro="">
      <xdr:nvCxnSpPr>
        <xdr:cNvPr id="328" name="直線コネクタ 327"/>
        <xdr:cNvCxnSpPr/>
      </xdr:nvCxnSpPr>
      <xdr:spPr>
        <a:xfrm>
          <a:off x="13512800" y="10138319"/>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153760</xdr:rowOff>
    </xdr:from>
    <xdr:to>
      <xdr:col>21</xdr:col>
      <xdr:colOff>50800</xdr:colOff>
      <xdr:row>59</xdr:row>
      <xdr:rowOff>83910</xdr:rowOff>
    </xdr:to>
    <xdr:sp macro="" textlink="">
      <xdr:nvSpPr>
        <xdr:cNvPr id="329" name="フローチャート : 判断 328"/>
        <xdr:cNvSpPr/>
      </xdr:nvSpPr>
      <xdr:spPr>
        <a:xfrm>
          <a:off x="14351000" y="100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94087</xdr:rowOff>
    </xdr:from>
    <xdr:ext cx="762000" cy="259045"/>
    <xdr:sp macro="" textlink="">
      <xdr:nvSpPr>
        <xdr:cNvPr id="330" name="テキスト ボックス 329"/>
        <xdr:cNvSpPr txBox="1"/>
      </xdr:nvSpPr>
      <xdr:spPr>
        <a:xfrm>
          <a:off x="14020800" y="98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2994</xdr:rowOff>
    </xdr:from>
    <xdr:to>
      <xdr:col>19</xdr:col>
      <xdr:colOff>533400</xdr:colOff>
      <xdr:row>59</xdr:row>
      <xdr:rowOff>104594</xdr:rowOff>
    </xdr:to>
    <xdr:sp macro="" textlink="">
      <xdr:nvSpPr>
        <xdr:cNvPr id="331" name="フローチャート : 判断 330"/>
        <xdr:cNvSpPr/>
      </xdr:nvSpPr>
      <xdr:spPr>
        <a:xfrm>
          <a:off x="13462000" y="1011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89371</xdr:rowOff>
    </xdr:from>
    <xdr:ext cx="762000" cy="259045"/>
    <xdr:sp macro="" textlink="">
      <xdr:nvSpPr>
        <xdr:cNvPr id="332" name="テキスト ボックス 331"/>
        <xdr:cNvSpPr txBox="1"/>
      </xdr:nvSpPr>
      <xdr:spPr>
        <a:xfrm>
          <a:off x="13131800" y="1020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20229</xdr:rowOff>
    </xdr:from>
    <xdr:to>
      <xdr:col>24</xdr:col>
      <xdr:colOff>609600</xdr:colOff>
      <xdr:row>59</xdr:row>
      <xdr:rowOff>121829</xdr:rowOff>
    </xdr:to>
    <xdr:sp macro="" textlink="">
      <xdr:nvSpPr>
        <xdr:cNvPr id="338" name="円/楕円 337"/>
        <xdr:cNvSpPr/>
      </xdr:nvSpPr>
      <xdr:spPr>
        <a:xfrm>
          <a:off x="16967200" y="1013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36756</xdr:rowOff>
    </xdr:from>
    <xdr:ext cx="762000" cy="259045"/>
    <xdr:sp macro="" textlink="">
      <xdr:nvSpPr>
        <xdr:cNvPr id="339" name="定員管理の状況該当値テキスト"/>
        <xdr:cNvSpPr txBox="1"/>
      </xdr:nvSpPr>
      <xdr:spPr>
        <a:xfrm>
          <a:off x="17106900" y="998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13335</xdr:rowOff>
    </xdr:from>
    <xdr:to>
      <xdr:col>23</xdr:col>
      <xdr:colOff>457200</xdr:colOff>
      <xdr:row>59</xdr:row>
      <xdr:rowOff>114935</xdr:rowOff>
    </xdr:to>
    <xdr:sp macro="" textlink="">
      <xdr:nvSpPr>
        <xdr:cNvPr id="340" name="円/楕円 339"/>
        <xdr:cNvSpPr/>
      </xdr:nvSpPr>
      <xdr:spPr>
        <a:xfrm>
          <a:off x="16129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99712</xdr:rowOff>
    </xdr:from>
    <xdr:ext cx="736600" cy="259045"/>
    <xdr:sp macro="" textlink="">
      <xdr:nvSpPr>
        <xdr:cNvPr id="341" name="テキスト ボックス 340"/>
        <xdr:cNvSpPr txBox="1"/>
      </xdr:nvSpPr>
      <xdr:spPr>
        <a:xfrm>
          <a:off x="15798800" y="1021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162378</xdr:rowOff>
    </xdr:from>
    <xdr:to>
      <xdr:col>22</xdr:col>
      <xdr:colOff>254000</xdr:colOff>
      <xdr:row>59</xdr:row>
      <xdr:rowOff>92528</xdr:rowOff>
    </xdr:to>
    <xdr:sp macro="" textlink="">
      <xdr:nvSpPr>
        <xdr:cNvPr id="342" name="円/楕円 341"/>
        <xdr:cNvSpPr/>
      </xdr:nvSpPr>
      <xdr:spPr>
        <a:xfrm>
          <a:off x="15240000" y="101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77305</xdr:rowOff>
    </xdr:from>
    <xdr:ext cx="762000" cy="259045"/>
    <xdr:sp macro="" textlink="">
      <xdr:nvSpPr>
        <xdr:cNvPr id="343" name="テキスト ボックス 342"/>
        <xdr:cNvSpPr txBox="1"/>
      </xdr:nvSpPr>
      <xdr:spPr>
        <a:xfrm>
          <a:off x="14909800" y="10192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160655</xdr:rowOff>
    </xdr:from>
    <xdr:to>
      <xdr:col>21</xdr:col>
      <xdr:colOff>50800</xdr:colOff>
      <xdr:row>59</xdr:row>
      <xdr:rowOff>90805</xdr:rowOff>
    </xdr:to>
    <xdr:sp macro="" textlink="">
      <xdr:nvSpPr>
        <xdr:cNvPr id="344" name="円/楕円 343"/>
        <xdr:cNvSpPr/>
      </xdr:nvSpPr>
      <xdr:spPr>
        <a:xfrm>
          <a:off x="143510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75582</xdr:rowOff>
    </xdr:from>
    <xdr:ext cx="762000" cy="259045"/>
    <xdr:sp macro="" textlink="">
      <xdr:nvSpPr>
        <xdr:cNvPr id="345" name="テキスト ボックス 344"/>
        <xdr:cNvSpPr txBox="1"/>
      </xdr:nvSpPr>
      <xdr:spPr>
        <a:xfrm>
          <a:off x="14020800" y="1019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143419</xdr:rowOff>
    </xdr:from>
    <xdr:to>
      <xdr:col>19</xdr:col>
      <xdr:colOff>533400</xdr:colOff>
      <xdr:row>59</xdr:row>
      <xdr:rowOff>73569</xdr:rowOff>
    </xdr:to>
    <xdr:sp macro="" textlink="">
      <xdr:nvSpPr>
        <xdr:cNvPr id="346" name="円/楕円 345"/>
        <xdr:cNvSpPr/>
      </xdr:nvSpPr>
      <xdr:spPr>
        <a:xfrm>
          <a:off x="13462000" y="1008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83746</xdr:rowOff>
    </xdr:from>
    <xdr:ext cx="762000" cy="259045"/>
    <xdr:sp macro="" textlink="">
      <xdr:nvSpPr>
        <xdr:cNvPr id="347" name="テキスト ボックス 346"/>
        <xdr:cNvSpPr txBox="1"/>
      </xdr:nvSpPr>
      <xdr:spPr>
        <a:xfrm>
          <a:off x="13131800" y="9856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8</a:t>
          </a:r>
          <a:r>
            <a:rPr kumimoji="1" lang="ja-JP" altLang="en-US" sz="1300">
              <a:latin typeface="ＭＳ Ｐゴシック"/>
            </a:rPr>
            <a:t>年度からの地域総合整備事業債の償還が平成</a:t>
          </a:r>
          <a:r>
            <a:rPr kumimoji="1" lang="en-US" altLang="ja-JP" sz="1300">
              <a:latin typeface="ＭＳ Ｐゴシック"/>
            </a:rPr>
            <a:t>23</a:t>
          </a:r>
          <a:r>
            <a:rPr kumimoji="1" lang="ja-JP" altLang="en-US" sz="1300">
              <a:latin typeface="ＭＳ Ｐゴシック"/>
            </a:rPr>
            <a:t>年に完了したこと等により、公債費充当一般財源等が減少し、前年度比</a:t>
          </a:r>
          <a:r>
            <a:rPr kumimoji="1" lang="en-US" altLang="ja-JP" sz="1300">
              <a:latin typeface="ＭＳ Ｐゴシック"/>
            </a:rPr>
            <a:t>0.6</a:t>
          </a:r>
          <a:r>
            <a:rPr kumimoji="1" lang="ja-JP" altLang="en-US" sz="1300">
              <a:latin typeface="ＭＳ Ｐゴシック"/>
            </a:rPr>
            <a:t>ポイント減の</a:t>
          </a:r>
          <a:r>
            <a:rPr kumimoji="1" lang="en-US" altLang="ja-JP" sz="1300">
              <a:latin typeface="ＭＳ Ｐゴシック"/>
            </a:rPr>
            <a:t>13.0%</a:t>
          </a:r>
          <a:r>
            <a:rPr kumimoji="1" lang="ja-JP" altLang="en-US" sz="1300">
              <a:latin typeface="ＭＳ Ｐゴシック"/>
            </a:rPr>
            <a:t>となったが、引き続き類似団体を上回る数値となっており、下水道事業への準公債費分が比率を押し上げている。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98425</xdr:rowOff>
    </xdr:from>
    <xdr:to>
      <xdr:col>24</xdr:col>
      <xdr:colOff>558800</xdr:colOff>
      <xdr:row>37</xdr:row>
      <xdr:rowOff>110490</xdr:rowOff>
    </xdr:to>
    <xdr:cxnSp macro="">
      <xdr:nvCxnSpPr>
        <xdr:cNvPr id="381" name="直線コネクタ 380"/>
        <xdr:cNvCxnSpPr/>
      </xdr:nvCxnSpPr>
      <xdr:spPr>
        <a:xfrm flipV="1">
          <a:off x="16179800" y="644207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17903</xdr:rowOff>
    </xdr:from>
    <xdr:ext cx="762000" cy="259045"/>
    <xdr:sp macro="" textlink="">
      <xdr:nvSpPr>
        <xdr:cNvPr id="382" name="公債費負担の状況平均値テキスト"/>
        <xdr:cNvSpPr txBox="1"/>
      </xdr:nvSpPr>
      <xdr:spPr>
        <a:xfrm>
          <a:off x="17106900" y="6190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110490</xdr:rowOff>
    </xdr:from>
    <xdr:to>
      <xdr:col>23</xdr:col>
      <xdr:colOff>406400</xdr:colOff>
      <xdr:row>37</xdr:row>
      <xdr:rowOff>132609</xdr:rowOff>
    </xdr:to>
    <xdr:cxnSp macro="">
      <xdr:nvCxnSpPr>
        <xdr:cNvPr id="384" name="直線コネクタ 383"/>
        <xdr:cNvCxnSpPr/>
      </xdr:nvCxnSpPr>
      <xdr:spPr>
        <a:xfrm flipV="1">
          <a:off x="15290800" y="6454140"/>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36</xdr:row>
      <xdr:rowOff>134620</xdr:rowOff>
    </xdr:from>
    <xdr:to>
      <xdr:col>23</xdr:col>
      <xdr:colOff>457200</xdr:colOff>
      <xdr:row>37</xdr:row>
      <xdr:rowOff>64770</xdr:rowOff>
    </xdr:to>
    <xdr:sp macro="" textlink="">
      <xdr:nvSpPr>
        <xdr:cNvPr id="385" name="フローチャート : 判断 384"/>
        <xdr:cNvSpPr/>
      </xdr:nvSpPr>
      <xdr:spPr>
        <a:xfrm>
          <a:off x="161290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74947</xdr:rowOff>
    </xdr:from>
    <xdr:ext cx="736600" cy="259045"/>
    <xdr:sp macro="" textlink="">
      <xdr:nvSpPr>
        <xdr:cNvPr id="386" name="テキスト ボックス 385"/>
        <xdr:cNvSpPr txBox="1"/>
      </xdr:nvSpPr>
      <xdr:spPr>
        <a:xfrm>
          <a:off x="15798800" y="607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132609</xdr:rowOff>
    </xdr:from>
    <xdr:to>
      <xdr:col>22</xdr:col>
      <xdr:colOff>203200</xdr:colOff>
      <xdr:row>37</xdr:row>
      <xdr:rowOff>158750</xdr:rowOff>
    </xdr:to>
    <xdr:cxnSp macro="">
      <xdr:nvCxnSpPr>
        <xdr:cNvPr id="387" name="直線コネクタ 386"/>
        <xdr:cNvCxnSpPr/>
      </xdr:nvCxnSpPr>
      <xdr:spPr>
        <a:xfrm flipV="1">
          <a:off x="14401800" y="6476259"/>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36</xdr:row>
      <xdr:rowOff>150707</xdr:rowOff>
    </xdr:from>
    <xdr:to>
      <xdr:col>22</xdr:col>
      <xdr:colOff>254000</xdr:colOff>
      <xdr:row>37</xdr:row>
      <xdr:rowOff>80857</xdr:rowOff>
    </xdr:to>
    <xdr:sp macro="" textlink="">
      <xdr:nvSpPr>
        <xdr:cNvPr id="388" name="フローチャート : 判断 387"/>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91034</xdr:rowOff>
    </xdr:from>
    <xdr:ext cx="762000" cy="259045"/>
    <xdr:sp macro="" textlink="">
      <xdr:nvSpPr>
        <xdr:cNvPr id="389" name="テキスト ボックス 388"/>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158750</xdr:rowOff>
    </xdr:from>
    <xdr:to>
      <xdr:col>21</xdr:col>
      <xdr:colOff>0</xdr:colOff>
      <xdr:row>38</xdr:row>
      <xdr:rowOff>21484</xdr:rowOff>
    </xdr:to>
    <xdr:cxnSp macro="">
      <xdr:nvCxnSpPr>
        <xdr:cNvPr id="390" name="直線コネクタ 389"/>
        <xdr:cNvCxnSpPr/>
      </xdr:nvCxnSpPr>
      <xdr:spPr>
        <a:xfrm flipV="1">
          <a:off x="13512800" y="6502400"/>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36</xdr:row>
      <xdr:rowOff>164783</xdr:rowOff>
    </xdr:from>
    <xdr:to>
      <xdr:col>21</xdr:col>
      <xdr:colOff>50800</xdr:colOff>
      <xdr:row>37</xdr:row>
      <xdr:rowOff>94933</xdr:rowOff>
    </xdr:to>
    <xdr:sp macro="" textlink="">
      <xdr:nvSpPr>
        <xdr:cNvPr id="391" name="フローチャート : 判断 390"/>
        <xdr:cNvSpPr/>
      </xdr:nvSpPr>
      <xdr:spPr>
        <a:xfrm>
          <a:off x="14351000" y="633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105110</xdr:rowOff>
    </xdr:from>
    <xdr:ext cx="762000" cy="259045"/>
    <xdr:sp macro="" textlink="">
      <xdr:nvSpPr>
        <xdr:cNvPr id="392" name="テキスト ボックス 391"/>
        <xdr:cNvSpPr txBox="1"/>
      </xdr:nvSpPr>
      <xdr:spPr>
        <a:xfrm>
          <a:off x="14020800" y="610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9419</xdr:rowOff>
    </xdr:from>
    <xdr:to>
      <xdr:col>19</xdr:col>
      <xdr:colOff>533400</xdr:colOff>
      <xdr:row>37</xdr:row>
      <xdr:rowOff>111019</xdr:rowOff>
    </xdr:to>
    <xdr:sp macro="" textlink="">
      <xdr:nvSpPr>
        <xdr:cNvPr id="393" name="フローチャート : 判断 392"/>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121196</xdr:rowOff>
    </xdr:from>
    <xdr:ext cx="762000" cy="259045"/>
    <xdr:sp macro="" textlink="">
      <xdr:nvSpPr>
        <xdr:cNvPr id="394" name="テキスト ボックス 393"/>
        <xdr:cNvSpPr txBox="1"/>
      </xdr:nvSpPr>
      <xdr:spPr>
        <a:xfrm>
          <a:off x="13131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47625</xdr:rowOff>
    </xdr:from>
    <xdr:to>
      <xdr:col>24</xdr:col>
      <xdr:colOff>609600</xdr:colOff>
      <xdr:row>37</xdr:row>
      <xdr:rowOff>149225</xdr:rowOff>
    </xdr:to>
    <xdr:sp macro="" textlink="">
      <xdr:nvSpPr>
        <xdr:cNvPr id="400" name="円/楕円 399"/>
        <xdr:cNvSpPr/>
      </xdr:nvSpPr>
      <xdr:spPr>
        <a:xfrm>
          <a:off x="169672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19702</xdr:rowOff>
    </xdr:from>
    <xdr:ext cx="762000" cy="259045"/>
    <xdr:sp macro="" textlink="">
      <xdr:nvSpPr>
        <xdr:cNvPr id="401" name="公債費負担の状況該当値テキスト"/>
        <xdr:cNvSpPr txBox="1"/>
      </xdr:nvSpPr>
      <xdr:spPr>
        <a:xfrm>
          <a:off x="17106900" y="636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59690</xdr:rowOff>
    </xdr:from>
    <xdr:to>
      <xdr:col>23</xdr:col>
      <xdr:colOff>457200</xdr:colOff>
      <xdr:row>37</xdr:row>
      <xdr:rowOff>161290</xdr:rowOff>
    </xdr:to>
    <xdr:sp macro="" textlink="">
      <xdr:nvSpPr>
        <xdr:cNvPr id="402" name="円/楕円 401"/>
        <xdr:cNvSpPr/>
      </xdr:nvSpPr>
      <xdr:spPr>
        <a:xfrm>
          <a:off x="16129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146067</xdr:rowOff>
    </xdr:from>
    <xdr:ext cx="736600" cy="259045"/>
    <xdr:sp macro="" textlink="">
      <xdr:nvSpPr>
        <xdr:cNvPr id="403" name="テキスト ボックス 402"/>
        <xdr:cNvSpPr txBox="1"/>
      </xdr:nvSpPr>
      <xdr:spPr>
        <a:xfrm>
          <a:off x="15798800" y="648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81809</xdr:rowOff>
    </xdr:from>
    <xdr:to>
      <xdr:col>22</xdr:col>
      <xdr:colOff>254000</xdr:colOff>
      <xdr:row>38</xdr:row>
      <xdr:rowOff>11959</xdr:rowOff>
    </xdr:to>
    <xdr:sp macro="" textlink="">
      <xdr:nvSpPr>
        <xdr:cNvPr id="404" name="円/楕円 403"/>
        <xdr:cNvSpPr/>
      </xdr:nvSpPr>
      <xdr:spPr>
        <a:xfrm>
          <a:off x="15240000" y="642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168186</xdr:rowOff>
    </xdr:from>
    <xdr:ext cx="762000" cy="259045"/>
    <xdr:sp macro="" textlink="">
      <xdr:nvSpPr>
        <xdr:cNvPr id="405" name="テキスト ボックス 404"/>
        <xdr:cNvSpPr txBox="1"/>
      </xdr:nvSpPr>
      <xdr:spPr>
        <a:xfrm>
          <a:off x="14909800" y="651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107950</xdr:rowOff>
    </xdr:from>
    <xdr:to>
      <xdr:col>21</xdr:col>
      <xdr:colOff>50800</xdr:colOff>
      <xdr:row>38</xdr:row>
      <xdr:rowOff>38100</xdr:rowOff>
    </xdr:to>
    <xdr:sp macro="" textlink="">
      <xdr:nvSpPr>
        <xdr:cNvPr id="406" name="円/楕円 405"/>
        <xdr:cNvSpPr/>
      </xdr:nvSpPr>
      <xdr:spPr>
        <a:xfrm>
          <a:off x="14351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22877</xdr:rowOff>
    </xdr:from>
    <xdr:ext cx="762000" cy="259045"/>
    <xdr:sp macro="" textlink="">
      <xdr:nvSpPr>
        <xdr:cNvPr id="407" name="テキスト ボックス 406"/>
        <xdr:cNvSpPr txBox="1"/>
      </xdr:nvSpPr>
      <xdr:spPr>
        <a:xfrm>
          <a:off x="140208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142134</xdr:rowOff>
    </xdr:from>
    <xdr:to>
      <xdr:col>19</xdr:col>
      <xdr:colOff>533400</xdr:colOff>
      <xdr:row>38</xdr:row>
      <xdr:rowOff>72284</xdr:rowOff>
    </xdr:to>
    <xdr:sp macro="" textlink="">
      <xdr:nvSpPr>
        <xdr:cNvPr id="408" name="円/楕円 407"/>
        <xdr:cNvSpPr/>
      </xdr:nvSpPr>
      <xdr:spPr>
        <a:xfrm>
          <a:off x="13462000" y="64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57061</xdr:rowOff>
    </xdr:from>
    <xdr:ext cx="762000" cy="259045"/>
    <xdr:sp macro="" textlink="">
      <xdr:nvSpPr>
        <xdr:cNvPr id="409" name="テキスト ボックス 408"/>
        <xdr:cNvSpPr txBox="1"/>
      </xdr:nvSpPr>
      <xdr:spPr>
        <a:xfrm>
          <a:off x="13131800" y="657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一部事務組合への準公債費を含む地方債残高の減少や、職員数の減による退職手当負担見込額の減少により改善傾向にあり、前年度比</a:t>
          </a:r>
          <a:r>
            <a:rPr kumimoji="1" lang="en-US" altLang="ja-JP" sz="1300">
              <a:latin typeface="ＭＳ Ｐゴシック"/>
            </a:rPr>
            <a:t>7.7</a:t>
          </a:r>
          <a:r>
            <a:rPr kumimoji="1" lang="ja-JP" altLang="en-US" sz="1300">
              <a:latin typeface="ＭＳ Ｐゴシック"/>
            </a:rPr>
            <a:t>ポイント減の</a:t>
          </a:r>
          <a:r>
            <a:rPr kumimoji="1" lang="en-US" altLang="ja-JP" sz="1300">
              <a:latin typeface="ＭＳ Ｐゴシック"/>
            </a:rPr>
            <a:t>117.8%</a:t>
          </a:r>
          <a:r>
            <a:rPr kumimoji="1" lang="ja-JP" altLang="en-US" sz="1300">
              <a:latin typeface="ＭＳ Ｐゴシック"/>
            </a:rPr>
            <a:t>となった。平成</a:t>
          </a:r>
          <a:r>
            <a:rPr kumimoji="1" lang="en-US" altLang="ja-JP" sz="1300">
              <a:latin typeface="ＭＳ Ｐゴシック"/>
            </a:rPr>
            <a:t>26</a:t>
          </a:r>
          <a:r>
            <a:rPr kumimoji="1" lang="ja-JP" altLang="en-US" sz="1300">
              <a:latin typeface="ＭＳ Ｐゴシック"/>
            </a:rPr>
            <a:t>年度のポイントが高かったのは医療機器関連企業誘致事業に係る地域活性化事業債の発行等による地方債現在高の増等のためである。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163601</xdr:rowOff>
    </xdr:from>
    <xdr:to>
      <xdr:col>24</xdr:col>
      <xdr:colOff>558800</xdr:colOff>
      <xdr:row>16</xdr:row>
      <xdr:rowOff>10732</xdr:rowOff>
    </xdr:to>
    <xdr:cxnSp macro="">
      <xdr:nvCxnSpPr>
        <xdr:cNvPr id="441" name="直線コネクタ 440"/>
        <xdr:cNvCxnSpPr/>
      </xdr:nvCxnSpPr>
      <xdr:spPr>
        <a:xfrm flipV="1">
          <a:off x="16179800" y="2735351"/>
          <a:ext cx="838200" cy="1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157688</xdr:rowOff>
    </xdr:from>
    <xdr:ext cx="762000" cy="259045"/>
    <xdr:sp macro="" textlink="">
      <xdr:nvSpPr>
        <xdr:cNvPr id="442" name="将来負担の状況平均値テキスト"/>
        <xdr:cNvSpPr txBox="1"/>
      </xdr:nvSpPr>
      <xdr:spPr>
        <a:xfrm>
          <a:off x="17106900" y="238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167462</xdr:rowOff>
    </xdr:from>
    <xdr:to>
      <xdr:col>23</xdr:col>
      <xdr:colOff>406400</xdr:colOff>
      <xdr:row>16</xdr:row>
      <xdr:rowOff>10732</xdr:rowOff>
    </xdr:to>
    <xdr:cxnSp macro="">
      <xdr:nvCxnSpPr>
        <xdr:cNvPr id="444" name="直線コネクタ 443"/>
        <xdr:cNvCxnSpPr/>
      </xdr:nvCxnSpPr>
      <xdr:spPr>
        <a:xfrm>
          <a:off x="15290800" y="2739212"/>
          <a:ext cx="889000" cy="1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110757</xdr:rowOff>
    </xdr:from>
    <xdr:to>
      <xdr:col>23</xdr:col>
      <xdr:colOff>457200</xdr:colOff>
      <xdr:row>15</xdr:row>
      <xdr:rowOff>40907</xdr:rowOff>
    </xdr:to>
    <xdr:sp macro="" textlink="">
      <xdr:nvSpPr>
        <xdr:cNvPr id="445" name="フローチャート : 判断 444"/>
        <xdr:cNvSpPr/>
      </xdr:nvSpPr>
      <xdr:spPr>
        <a:xfrm>
          <a:off x="16129000" y="251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51084</xdr:rowOff>
    </xdr:from>
    <xdr:ext cx="736600" cy="259045"/>
    <xdr:sp macro="" textlink="">
      <xdr:nvSpPr>
        <xdr:cNvPr id="446" name="テキスト ボックス 445"/>
        <xdr:cNvSpPr txBox="1"/>
      </xdr:nvSpPr>
      <xdr:spPr>
        <a:xfrm>
          <a:off x="15798800" y="227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167462</xdr:rowOff>
    </xdr:from>
    <xdr:to>
      <xdr:col>22</xdr:col>
      <xdr:colOff>203200</xdr:colOff>
      <xdr:row>16</xdr:row>
      <xdr:rowOff>22796</xdr:rowOff>
    </xdr:to>
    <xdr:cxnSp macro="">
      <xdr:nvCxnSpPr>
        <xdr:cNvPr id="447" name="直線コネクタ 446"/>
        <xdr:cNvCxnSpPr/>
      </xdr:nvCxnSpPr>
      <xdr:spPr>
        <a:xfrm flipV="1">
          <a:off x="14401800" y="2739212"/>
          <a:ext cx="8890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121374</xdr:rowOff>
    </xdr:from>
    <xdr:to>
      <xdr:col>22</xdr:col>
      <xdr:colOff>254000</xdr:colOff>
      <xdr:row>15</xdr:row>
      <xdr:rowOff>51524</xdr:rowOff>
    </xdr:to>
    <xdr:sp macro="" textlink="">
      <xdr:nvSpPr>
        <xdr:cNvPr id="448" name="フローチャート : 判断 447"/>
        <xdr:cNvSpPr/>
      </xdr:nvSpPr>
      <xdr:spPr>
        <a:xfrm>
          <a:off x="15240000" y="25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61701</xdr:rowOff>
    </xdr:from>
    <xdr:ext cx="762000" cy="259045"/>
    <xdr:sp macro="" textlink="">
      <xdr:nvSpPr>
        <xdr:cNvPr id="449" name="テキスト ボックス 448"/>
        <xdr:cNvSpPr txBox="1"/>
      </xdr:nvSpPr>
      <xdr:spPr>
        <a:xfrm>
          <a:off x="14909800" y="229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22796</xdr:rowOff>
    </xdr:from>
    <xdr:to>
      <xdr:col>21</xdr:col>
      <xdr:colOff>0</xdr:colOff>
      <xdr:row>16</xdr:row>
      <xdr:rowOff>38964</xdr:rowOff>
    </xdr:to>
    <xdr:cxnSp macro="">
      <xdr:nvCxnSpPr>
        <xdr:cNvPr id="450" name="直線コネクタ 449"/>
        <xdr:cNvCxnSpPr/>
      </xdr:nvCxnSpPr>
      <xdr:spPr>
        <a:xfrm flipV="1">
          <a:off x="13512800" y="2765996"/>
          <a:ext cx="889000" cy="1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140437</xdr:rowOff>
    </xdr:from>
    <xdr:to>
      <xdr:col>21</xdr:col>
      <xdr:colOff>50800</xdr:colOff>
      <xdr:row>15</xdr:row>
      <xdr:rowOff>70587</xdr:rowOff>
    </xdr:to>
    <xdr:sp macro="" textlink="">
      <xdr:nvSpPr>
        <xdr:cNvPr id="451" name="フローチャート : 判断 450"/>
        <xdr:cNvSpPr/>
      </xdr:nvSpPr>
      <xdr:spPr>
        <a:xfrm>
          <a:off x="14351000" y="254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80764</xdr:rowOff>
    </xdr:from>
    <xdr:ext cx="762000" cy="259045"/>
    <xdr:sp macro="" textlink="">
      <xdr:nvSpPr>
        <xdr:cNvPr id="452" name="テキスト ボックス 451"/>
        <xdr:cNvSpPr txBox="1"/>
      </xdr:nvSpPr>
      <xdr:spPr>
        <a:xfrm>
          <a:off x="14020800" y="230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166980</xdr:rowOff>
    </xdr:from>
    <xdr:to>
      <xdr:col>19</xdr:col>
      <xdr:colOff>533400</xdr:colOff>
      <xdr:row>15</xdr:row>
      <xdr:rowOff>97130</xdr:rowOff>
    </xdr:to>
    <xdr:sp macro="" textlink="">
      <xdr:nvSpPr>
        <xdr:cNvPr id="453" name="フローチャート : 判断 452"/>
        <xdr:cNvSpPr/>
      </xdr:nvSpPr>
      <xdr:spPr>
        <a:xfrm>
          <a:off x="13462000" y="256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107307</xdr:rowOff>
    </xdr:from>
    <xdr:ext cx="762000" cy="259045"/>
    <xdr:sp macro="" textlink="">
      <xdr:nvSpPr>
        <xdr:cNvPr id="454" name="テキスト ボックス 453"/>
        <xdr:cNvSpPr txBox="1"/>
      </xdr:nvSpPr>
      <xdr:spPr>
        <a:xfrm>
          <a:off x="13131800" y="233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112801</xdr:rowOff>
    </xdr:from>
    <xdr:to>
      <xdr:col>24</xdr:col>
      <xdr:colOff>609600</xdr:colOff>
      <xdr:row>16</xdr:row>
      <xdr:rowOff>42951</xdr:rowOff>
    </xdr:to>
    <xdr:sp macro="" textlink="">
      <xdr:nvSpPr>
        <xdr:cNvPr id="460" name="円/楕円 459"/>
        <xdr:cNvSpPr/>
      </xdr:nvSpPr>
      <xdr:spPr>
        <a:xfrm>
          <a:off x="16967200" y="268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84878</xdr:rowOff>
    </xdr:from>
    <xdr:ext cx="762000" cy="259045"/>
    <xdr:sp macro="" textlink="">
      <xdr:nvSpPr>
        <xdr:cNvPr id="461" name="将来負担の状況該当値テキスト"/>
        <xdr:cNvSpPr txBox="1"/>
      </xdr:nvSpPr>
      <xdr:spPr>
        <a:xfrm>
          <a:off x="17106900" y="265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117.8</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131382</xdr:rowOff>
    </xdr:from>
    <xdr:to>
      <xdr:col>23</xdr:col>
      <xdr:colOff>457200</xdr:colOff>
      <xdr:row>16</xdr:row>
      <xdr:rowOff>61532</xdr:rowOff>
    </xdr:to>
    <xdr:sp macro="" textlink="">
      <xdr:nvSpPr>
        <xdr:cNvPr id="462" name="円/楕円 461"/>
        <xdr:cNvSpPr/>
      </xdr:nvSpPr>
      <xdr:spPr>
        <a:xfrm>
          <a:off x="16129000" y="270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46309</xdr:rowOff>
    </xdr:from>
    <xdr:ext cx="736600" cy="259045"/>
    <xdr:sp macro="" textlink="">
      <xdr:nvSpPr>
        <xdr:cNvPr id="463" name="テキスト ボックス 462"/>
        <xdr:cNvSpPr txBox="1"/>
      </xdr:nvSpPr>
      <xdr:spPr>
        <a:xfrm>
          <a:off x="15798800" y="2789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116662</xdr:rowOff>
    </xdr:from>
    <xdr:to>
      <xdr:col>22</xdr:col>
      <xdr:colOff>254000</xdr:colOff>
      <xdr:row>16</xdr:row>
      <xdr:rowOff>46812</xdr:rowOff>
    </xdr:to>
    <xdr:sp macro="" textlink="">
      <xdr:nvSpPr>
        <xdr:cNvPr id="464" name="円/楕円 463"/>
        <xdr:cNvSpPr/>
      </xdr:nvSpPr>
      <xdr:spPr>
        <a:xfrm>
          <a:off x="15240000" y="26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31589</xdr:rowOff>
    </xdr:from>
    <xdr:ext cx="762000" cy="259045"/>
    <xdr:sp macro="" textlink="">
      <xdr:nvSpPr>
        <xdr:cNvPr id="465" name="テキスト ボックス 464"/>
        <xdr:cNvSpPr txBox="1"/>
      </xdr:nvSpPr>
      <xdr:spPr>
        <a:xfrm>
          <a:off x="14909800" y="277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143446</xdr:rowOff>
    </xdr:from>
    <xdr:to>
      <xdr:col>21</xdr:col>
      <xdr:colOff>50800</xdr:colOff>
      <xdr:row>16</xdr:row>
      <xdr:rowOff>73596</xdr:rowOff>
    </xdr:to>
    <xdr:sp macro="" textlink="">
      <xdr:nvSpPr>
        <xdr:cNvPr id="466" name="円/楕円 465"/>
        <xdr:cNvSpPr/>
      </xdr:nvSpPr>
      <xdr:spPr>
        <a:xfrm>
          <a:off x="14351000" y="271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58373</xdr:rowOff>
    </xdr:from>
    <xdr:ext cx="762000" cy="259045"/>
    <xdr:sp macro="" textlink="">
      <xdr:nvSpPr>
        <xdr:cNvPr id="467" name="テキスト ボックス 466"/>
        <xdr:cNvSpPr txBox="1"/>
      </xdr:nvSpPr>
      <xdr:spPr>
        <a:xfrm>
          <a:off x="14020800" y="2801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159614</xdr:rowOff>
    </xdr:from>
    <xdr:to>
      <xdr:col>19</xdr:col>
      <xdr:colOff>533400</xdr:colOff>
      <xdr:row>16</xdr:row>
      <xdr:rowOff>89764</xdr:rowOff>
    </xdr:to>
    <xdr:sp macro="" textlink="">
      <xdr:nvSpPr>
        <xdr:cNvPr id="468" name="円/楕円 467"/>
        <xdr:cNvSpPr/>
      </xdr:nvSpPr>
      <xdr:spPr>
        <a:xfrm>
          <a:off x="13462000" y="27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74541</xdr:rowOff>
    </xdr:from>
    <xdr:ext cx="762000" cy="259045"/>
    <xdr:sp macro="" textlink="">
      <xdr:nvSpPr>
        <xdr:cNvPr id="469" name="テキスト ボックス 468"/>
        <xdr:cNvSpPr txBox="1"/>
      </xdr:nvSpPr>
      <xdr:spPr>
        <a:xfrm>
          <a:off x="13131800" y="2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鳥取県倉吉市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48,889
48,655
272.06
30,716,306
29,872,345
744,069
14,328,777
31,615,539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117.8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人口あたりの職員数が類似団体より少なく、給与水準（ラスパイレス指数）が類似団体平均を下回っているため、人件費に係る経常収支比率は、類似団体平均より低くなっている。</a:t>
          </a:r>
        </a:p>
        <a:p>
          <a:r>
            <a:rPr kumimoji="1" lang="ja-JP" altLang="en-US" sz="1300">
              <a:latin typeface="ＭＳ Ｐゴシック"/>
            </a:rPr>
            <a:t>　今後も行財政改革への取り組みを通じて人件費の削減に努める。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142240</xdr:rowOff>
    </xdr:from>
    <xdr:to>
      <xdr:col>7</xdr:col>
      <xdr:colOff>15875</xdr:colOff>
      <xdr:row>35</xdr:row>
      <xdr:rowOff>92710</xdr:rowOff>
    </xdr:to>
    <xdr:cxnSp macro="">
      <xdr:nvCxnSpPr>
        <xdr:cNvPr id="66" name="直線コネクタ 65"/>
        <xdr:cNvCxnSpPr/>
      </xdr:nvCxnSpPr>
      <xdr:spPr>
        <a:xfrm flipV="1">
          <a:off x="3987800" y="59715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62230</xdr:rowOff>
    </xdr:from>
    <xdr:to>
      <xdr:col>5</xdr:col>
      <xdr:colOff>549275</xdr:colOff>
      <xdr:row>35</xdr:row>
      <xdr:rowOff>92710</xdr:rowOff>
    </xdr:to>
    <xdr:cxnSp macro="">
      <xdr:nvCxnSpPr>
        <xdr:cNvPr id="69" name="直線コネクタ 68"/>
        <xdr:cNvCxnSpPr/>
      </xdr:nvCxnSpPr>
      <xdr:spPr>
        <a:xfrm>
          <a:off x="3098800" y="6062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39370</xdr:rowOff>
    </xdr:from>
    <xdr:to>
      <xdr:col>4</xdr:col>
      <xdr:colOff>346075</xdr:colOff>
      <xdr:row>35</xdr:row>
      <xdr:rowOff>62230</xdr:rowOff>
    </xdr:to>
    <xdr:cxnSp macro="">
      <xdr:nvCxnSpPr>
        <xdr:cNvPr id="72" name="直線コネクタ 71"/>
        <xdr:cNvCxnSpPr/>
      </xdr:nvCxnSpPr>
      <xdr:spPr>
        <a:xfrm>
          <a:off x="2209800" y="6040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39370</xdr:rowOff>
    </xdr:from>
    <xdr:to>
      <xdr:col>3</xdr:col>
      <xdr:colOff>142875</xdr:colOff>
      <xdr:row>35</xdr:row>
      <xdr:rowOff>85090</xdr:rowOff>
    </xdr:to>
    <xdr:cxnSp macro="">
      <xdr:nvCxnSpPr>
        <xdr:cNvPr id="75" name="直線コネクタ 74"/>
        <xdr:cNvCxnSpPr/>
      </xdr:nvCxnSpPr>
      <xdr:spPr>
        <a:xfrm flipV="1">
          <a:off x="1320800" y="6040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91440</xdr:rowOff>
    </xdr:from>
    <xdr:to>
      <xdr:col>7</xdr:col>
      <xdr:colOff>66675</xdr:colOff>
      <xdr:row>35</xdr:row>
      <xdr:rowOff>21590</xdr:rowOff>
    </xdr:to>
    <xdr:sp macro="" textlink="">
      <xdr:nvSpPr>
        <xdr:cNvPr id="85" name="円/楕円 84"/>
        <xdr:cNvSpPr/>
      </xdr:nvSpPr>
      <xdr:spPr>
        <a:xfrm>
          <a:off x="47752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107967</xdr:rowOff>
    </xdr:from>
    <xdr:ext cx="762000" cy="259045"/>
    <xdr:sp macro="" textlink="">
      <xdr:nvSpPr>
        <xdr:cNvPr id="86" name="人件費該当値テキスト"/>
        <xdr:cNvSpPr txBox="1"/>
      </xdr:nvSpPr>
      <xdr:spPr>
        <a:xfrm>
          <a:off x="49149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41910</xdr:rowOff>
    </xdr:from>
    <xdr:to>
      <xdr:col>5</xdr:col>
      <xdr:colOff>600075</xdr:colOff>
      <xdr:row>35</xdr:row>
      <xdr:rowOff>143510</xdr:rowOff>
    </xdr:to>
    <xdr:sp macro="" textlink="">
      <xdr:nvSpPr>
        <xdr:cNvPr id="87" name="円/楕円 86"/>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153687</xdr:rowOff>
    </xdr:from>
    <xdr:ext cx="736600" cy="259045"/>
    <xdr:sp macro="" textlink="">
      <xdr:nvSpPr>
        <xdr:cNvPr id="88" name="テキスト ボックス 87"/>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11430</xdr:rowOff>
    </xdr:from>
    <xdr:to>
      <xdr:col>4</xdr:col>
      <xdr:colOff>396875</xdr:colOff>
      <xdr:row>35</xdr:row>
      <xdr:rowOff>113030</xdr:rowOff>
    </xdr:to>
    <xdr:sp macro="" textlink="">
      <xdr:nvSpPr>
        <xdr:cNvPr id="89" name="円/楕円 88"/>
        <xdr:cNvSpPr/>
      </xdr:nvSpPr>
      <xdr:spPr>
        <a:xfrm>
          <a:off x="3048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123207</xdr:rowOff>
    </xdr:from>
    <xdr:ext cx="762000" cy="259045"/>
    <xdr:sp macro="" textlink="">
      <xdr:nvSpPr>
        <xdr:cNvPr id="90" name="テキスト ボックス 89"/>
        <xdr:cNvSpPr txBox="1"/>
      </xdr:nvSpPr>
      <xdr:spPr>
        <a:xfrm>
          <a:off x="2717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160020</xdr:rowOff>
    </xdr:from>
    <xdr:to>
      <xdr:col>3</xdr:col>
      <xdr:colOff>193675</xdr:colOff>
      <xdr:row>35</xdr:row>
      <xdr:rowOff>90170</xdr:rowOff>
    </xdr:to>
    <xdr:sp macro="" textlink="">
      <xdr:nvSpPr>
        <xdr:cNvPr id="91" name="円/楕円 90"/>
        <xdr:cNvSpPr/>
      </xdr:nvSpPr>
      <xdr:spPr>
        <a:xfrm>
          <a:off x="2159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100347</xdr:rowOff>
    </xdr:from>
    <xdr:ext cx="762000" cy="259045"/>
    <xdr:sp macro="" textlink="">
      <xdr:nvSpPr>
        <xdr:cNvPr id="92" name="テキスト ボックス 91"/>
        <xdr:cNvSpPr txBox="1"/>
      </xdr:nvSpPr>
      <xdr:spPr>
        <a:xfrm>
          <a:off x="1828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34290</xdr:rowOff>
    </xdr:from>
    <xdr:to>
      <xdr:col>1</xdr:col>
      <xdr:colOff>676275</xdr:colOff>
      <xdr:row>35</xdr:row>
      <xdr:rowOff>135890</xdr:rowOff>
    </xdr:to>
    <xdr:sp macro="" textlink="">
      <xdr:nvSpPr>
        <xdr:cNvPr id="93" name="円/楕円 92"/>
        <xdr:cNvSpPr/>
      </xdr:nvSpPr>
      <xdr:spPr>
        <a:xfrm>
          <a:off x="1270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146067</xdr:rowOff>
    </xdr:from>
    <xdr:ext cx="762000" cy="259045"/>
    <xdr:sp macro="" textlink="">
      <xdr:nvSpPr>
        <xdr:cNvPr id="94" name="テキスト ボックス 93"/>
        <xdr:cNvSpPr txBox="1"/>
      </xdr:nvSpPr>
      <xdr:spPr>
        <a:xfrm>
          <a:off x="939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物件費に係る経常収支比率は、近年上昇傾向が続いている。今後、事務事業の見直しに努める必要がある。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58964</xdr:rowOff>
    </xdr:from>
    <xdr:to>
      <xdr:col>24</xdr:col>
      <xdr:colOff>31750</xdr:colOff>
      <xdr:row>17</xdr:row>
      <xdr:rowOff>58964</xdr:rowOff>
    </xdr:to>
    <xdr:cxnSp macro="">
      <xdr:nvCxnSpPr>
        <xdr:cNvPr id="129" name="直線コネクタ 128"/>
        <xdr:cNvCxnSpPr/>
      </xdr:nvCxnSpPr>
      <xdr:spPr>
        <a:xfrm>
          <a:off x="15671800" y="29736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15421</xdr:rowOff>
    </xdr:from>
    <xdr:to>
      <xdr:col>22</xdr:col>
      <xdr:colOff>565150</xdr:colOff>
      <xdr:row>17</xdr:row>
      <xdr:rowOff>58964</xdr:rowOff>
    </xdr:to>
    <xdr:cxnSp macro="">
      <xdr:nvCxnSpPr>
        <xdr:cNvPr id="132" name="直線コネクタ 131"/>
        <xdr:cNvCxnSpPr/>
      </xdr:nvCxnSpPr>
      <xdr:spPr>
        <a:xfrm>
          <a:off x="14782800" y="29300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138793</xdr:rowOff>
    </xdr:from>
    <xdr:to>
      <xdr:col>22</xdr:col>
      <xdr:colOff>615950</xdr:colOff>
      <xdr:row>18</xdr:row>
      <xdr:rowOff>68943</xdr:rowOff>
    </xdr:to>
    <xdr:sp macro="" textlink="">
      <xdr:nvSpPr>
        <xdr:cNvPr id="133" name="フローチャート : 判断 132"/>
        <xdr:cNvSpPr/>
      </xdr:nvSpPr>
      <xdr:spPr>
        <a:xfrm>
          <a:off x="15621000" y="305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53720</xdr:rowOff>
    </xdr:from>
    <xdr:ext cx="736600" cy="259045"/>
    <xdr:sp macro="" textlink="">
      <xdr:nvSpPr>
        <xdr:cNvPr id="134" name="テキスト ボックス 133"/>
        <xdr:cNvSpPr txBox="1"/>
      </xdr:nvSpPr>
      <xdr:spPr>
        <a:xfrm>
          <a:off x="15290800" y="313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15421</xdr:rowOff>
    </xdr:from>
    <xdr:to>
      <xdr:col>21</xdr:col>
      <xdr:colOff>361950</xdr:colOff>
      <xdr:row>17</xdr:row>
      <xdr:rowOff>26307</xdr:rowOff>
    </xdr:to>
    <xdr:cxnSp macro="">
      <xdr:nvCxnSpPr>
        <xdr:cNvPr id="135" name="直線コネクタ 134"/>
        <xdr:cNvCxnSpPr/>
      </xdr:nvCxnSpPr>
      <xdr:spPr>
        <a:xfrm flipV="1">
          <a:off x="13893800" y="29300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62593</xdr:rowOff>
    </xdr:from>
    <xdr:to>
      <xdr:col>21</xdr:col>
      <xdr:colOff>412750</xdr:colOff>
      <xdr:row>17</xdr:row>
      <xdr:rowOff>164193</xdr:rowOff>
    </xdr:to>
    <xdr:sp macro="" textlink="">
      <xdr:nvSpPr>
        <xdr:cNvPr id="136" name="フローチャート : 判断 135"/>
        <xdr:cNvSpPr/>
      </xdr:nvSpPr>
      <xdr:spPr>
        <a:xfrm>
          <a:off x="14732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148970</xdr:rowOff>
    </xdr:from>
    <xdr:ext cx="762000" cy="259045"/>
    <xdr:sp macro="" textlink="">
      <xdr:nvSpPr>
        <xdr:cNvPr id="137" name="テキスト ボックス 136"/>
        <xdr:cNvSpPr txBox="1"/>
      </xdr:nvSpPr>
      <xdr:spPr>
        <a:xfrm>
          <a:off x="14401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121557</xdr:rowOff>
    </xdr:from>
    <xdr:to>
      <xdr:col>20</xdr:col>
      <xdr:colOff>158750</xdr:colOff>
      <xdr:row>17</xdr:row>
      <xdr:rowOff>26307</xdr:rowOff>
    </xdr:to>
    <xdr:cxnSp macro="">
      <xdr:nvCxnSpPr>
        <xdr:cNvPr id="138" name="直線コネクタ 137"/>
        <xdr:cNvCxnSpPr/>
      </xdr:nvCxnSpPr>
      <xdr:spPr>
        <a:xfrm>
          <a:off x="13004800" y="28647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19050</xdr:rowOff>
    </xdr:from>
    <xdr:to>
      <xdr:col>20</xdr:col>
      <xdr:colOff>209550</xdr:colOff>
      <xdr:row>17</xdr:row>
      <xdr:rowOff>120650</xdr:rowOff>
    </xdr:to>
    <xdr:sp macro="" textlink="">
      <xdr:nvSpPr>
        <xdr:cNvPr id="139" name="フローチャート : 判断 138"/>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105427</xdr:rowOff>
    </xdr:from>
    <xdr:ext cx="762000" cy="259045"/>
    <xdr:sp macro="" textlink="">
      <xdr:nvSpPr>
        <xdr:cNvPr id="140" name="テキスト ボックス 139"/>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157843</xdr:rowOff>
    </xdr:from>
    <xdr:to>
      <xdr:col>19</xdr:col>
      <xdr:colOff>6350</xdr:colOff>
      <xdr:row>17</xdr:row>
      <xdr:rowOff>87993</xdr:rowOff>
    </xdr:to>
    <xdr:sp macro="" textlink="">
      <xdr:nvSpPr>
        <xdr:cNvPr id="141" name="フローチャート : 判断 140"/>
        <xdr:cNvSpPr/>
      </xdr:nvSpPr>
      <xdr:spPr>
        <a:xfrm>
          <a:off x="12954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72770</xdr:rowOff>
    </xdr:from>
    <xdr:ext cx="762000" cy="259045"/>
    <xdr:sp macro="" textlink="">
      <xdr:nvSpPr>
        <xdr:cNvPr id="142" name="テキスト ボックス 141"/>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8164</xdr:rowOff>
    </xdr:from>
    <xdr:to>
      <xdr:col>24</xdr:col>
      <xdr:colOff>82550</xdr:colOff>
      <xdr:row>17</xdr:row>
      <xdr:rowOff>109764</xdr:rowOff>
    </xdr:to>
    <xdr:sp macro="" textlink="">
      <xdr:nvSpPr>
        <xdr:cNvPr id="148" name="円/楕円 147"/>
        <xdr:cNvSpPr/>
      </xdr:nvSpPr>
      <xdr:spPr>
        <a:xfrm>
          <a:off x="164592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151691</xdr:rowOff>
    </xdr:from>
    <xdr:ext cx="762000" cy="259045"/>
    <xdr:sp macro="" textlink="">
      <xdr:nvSpPr>
        <xdr:cNvPr id="149" name="物件費該当値テキスト"/>
        <xdr:cNvSpPr txBox="1"/>
      </xdr:nvSpPr>
      <xdr:spPr>
        <a:xfrm>
          <a:off x="16598900" y="28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8164</xdr:rowOff>
    </xdr:from>
    <xdr:to>
      <xdr:col>22</xdr:col>
      <xdr:colOff>615950</xdr:colOff>
      <xdr:row>17</xdr:row>
      <xdr:rowOff>109764</xdr:rowOff>
    </xdr:to>
    <xdr:sp macro="" textlink="">
      <xdr:nvSpPr>
        <xdr:cNvPr id="150" name="円/楕円 149"/>
        <xdr:cNvSpPr/>
      </xdr:nvSpPr>
      <xdr:spPr>
        <a:xfrm>
          <a:off x="15621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119941</xdr:rowOff>
    </xdr:from>
    <xdr:ext cx="736600" cy="259045"/>
    <xdr:sp macro="" textlink="">
      <xdr:nvSpPr>
        <xdr:cNvPr id="151" name="テキスト ボックス 150"/>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136071</xdr:rowOff>
    </xdr:from>
    <xdr:to>
      <xdr:col>21</xdr:col>
      <xdr:colOff>412750</xdr:colOff>
      <xdr:row>17</xdr:row>
      <xdr:rowOff>66221</xdr:rowOff>
    </xdr:to>
    <xdr:sp macro="" textlink="">
      <xdr:nvSpPr>
        <xdr:cNvPr id="152" name="円/楕円 151"/>
        <xdr:cNvSpPr/>
      </xdr:nvSpPr>
      <xdr:spPr>
        <a:xfrm>
          <a:off x="14732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76398</xdr:rowOff>
    </xdr:from>
    <xdr:ext cx="762000" cy="259045"/>
    <xdr:sp macro="" textlink="">
      <xdr:nvSpPr>
        <xdr:cNvPr id="153" name="テキスト ボックス 152"/>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146957</xdr:rowOff>
    </xdr:from>
    <xdr:to>
      <xdr:col>20</xdr:col>
      <xdr:colOff>209550</xdr:colOff>
      <xdr:row>17</xdr:row>
      <xdr:rowOff>77107</xdr:rowOff>
    </xdr:to>
    <xdr:sp macro="" textlink="">
      <xdr:nvSpPr>
        <xdr:cNvPr id="154" name="円/楕円 153"/>
        <xdr:cNvSpPr/>
      </xdr:nvSpPr>
      <xdr:spPr>
        <a:xfrm>
          <a:off x="13843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87284</xdr:rowOff>
    </xdr:from>
    <xdr:ext cx="762000" cy="259045"/>
    <xdr:sp macro="" textlink="">
      <xdr:nvSpPr>
        <xdr:cNvPr id="155" name="テキスト ボックス 154"/>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70757</xdr:rowOff>
    </xdr:from>
    <xdr:to>
      <xdr:col>19</xdr:col>
      <xdr:colOff>6350</xdr:colOff>
      <xdr:row>17</xdr:row>
      <xdr:rowOff>907</xdr:rowOff>
    </xdr:to>
    <xdr:sp macro="" textlink="">
      <xdr:nvSpPr>
        <xdr:cNvPr id="156" name="円/楕円 155"/>
        <xdr:cNvSpPr/>
      </xdr:nvSpPr>
      <xdr:spPr>
        <a:xfrm>
          <a:off x="12954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11084</xdr:rowOff>
    </xdr:from>
    <xdr:ext cx="762000" cy="259045"/>
    <xdr:sp macro="" textlink="">
      <xdr:nvSpPr>
        <xdr:cNvPr id="157" name="テキスト ボックス 156"/>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平成</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年度は臨時福祉給付金の減等により前年度比</a:t>
          </a:r>
          <a:r>
            <a:rPr kumimoji="1" lang="en-US" altLang="ja-JP" sz="1300">
              <a:solidFill>
                <a:sysClr val="windowText" lastClr="000000"/>
              </a:solidFill>
              <a:latin typeface="ＭＳ Ｐゴシック"/>
            </a:rPr>
            <a:t>0.4</a:t>
          </a:r>
          <a:r>
            <a:rPr kumimoji="1" lang="ja-JP" altLang="en-US" sz="1300">
              <a:solidFill>
                <a:sysClr val="windowText" lastClr="000000"/>
              </a:solidFill>
              <a:latin typeface="ＭＳ Ｐゴシック"/>
            </a:rPr>
            <a:t>ポイント減の</a:t>
          </a:r>
          <a:r>
            <a:rPr kumimoji="1" lang="en-US" altLang="ja-JP" sz="1300">
              <a:solidFill>
                <a:sysClr val="windowText" lastClr="000000"/>
              </a:solidFill>
              <a:latin typeface="ＭＳ Ｐゴシック"/>
            </a:rPr>
            <a:t>11.4%</a:t>
          </a:r>
          <a:r>
            <a:rPr kumimoji="1" lang="ja-JP" altLang="en-US" sz="1300">
              <a:solidFill>
                <a:sysClr val="windowText" lastClr="000000"/>
              </a:solidFill>
              <a:latin typeface="ＭＳ Ｐゴシック"/>
            </a:rPr>
            <a:t>となったが、上昇傾向にあり類似団体平均を</a:t>
          </a:r>
          <a:r>
            <a:rPr kumimoji="1" lang="en-US" altLang="ja-JP" sz="1300">
              <a:solidFill>
                <a:sysClr val="windowText" lastClr="000000"/>
              </a:solidFill>
              <a:latin typeface="ＭＳ Ｐゴシック"/>
            </a:rPr>
            <a:t>3.2</a:t>
          </a:r>
          <a:r>
            <a:rPr kumimoji="1" lang="ja-JP" altLang="en-US" sz="1300">
              <a:solidFill>
                <a:sysClr val="windowText" lastClr="000000"/>
              </a:solidFill>
              <a:latin typeface="ＭＳ Ｐゴシック"/>
            </a:rPr>
            <a:t>ポイント上回る</a:t>
          </a:r>
          <a:r>
            <a:rPr kumimoji="1" lang="en-US" altLang="ja-JP" sz="1300">
              <a:solidFill>
                <a:sysClr val="windowText" lastClr="000000"/>
              </a:solidFill>
              <a:latin typeface="ＭＳ Ｐゴシック"/>
            </a:rPr>
            <a:t>11.4%</a:t>
          </a:r>
          <a:r>
            <a:rPr kumimoji="1" lang="ja-JP" altLang="en-US" sz="1300">
              <a:solidFill>
                <a:sysClr val="windowText" lastClr="000000"/>
              </a:solidFill>
              <a:latin typeface="ＭＳ Ｐゴシック"/>
            </a:rPr>
            <a:t>となった。</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31750</xdr:rowOff>
    </xdr:from>
    <xdr:to>
      <xdr:col>7</xdr:col>
      <xdr:colOff>15875</xdr:colOff>
      <xdr:row>59</xdr:row>
      <xdr:rowOff>82550</xdr:rowOff>
    </xdr:to>
    <xdr:cxnSp macro="">
      <xdr:nvCxnSpPr>
        <xdr:cNvPr id="190" name="直線コネクタ 189"/>
        <xdr:cNvCxnSpPr/>
      </xdr:nvCxnSpPr>
      <xdr:spPr>
        <a:xfrm flipV="1">
          <a:off x="3987800" y="10147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88900</xdr:rowOff>
    </xdr:from>
    <xdr:to>
      <xdr:col>5</xdr:col>
      <xdr:colOff>549275</xdr:colOff>
      <xdr:row>59</xdr:row>
      <xdr:rowOff>82550</xdr:rowOff>
    </xdr:to>
    <xdr:cxnSp macro="">
      <xdr:nvCxnSpPr>
        <xdr:cNvPr id="193" name="直線コネクタ 192"/>
        <xdr:cNvCxnSpPr/>
      </xdr:nvCxnSpPr>
      <xdr:spPr>
        <a:xfrm>
          <a:off x="3098800" y="100330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158750</xdr:rowOff>
    </xdr:from>
    <xdr:to>
      <xdr:col>5</xdr:col>
      <xdr:colOff>600075</xdr:colOff>
      <xdr:row>58</xdr:row>
      <xdr:rowOff>88900</xdr:rowOff>
    </xdr:to>
    <xdr:sp macro="" textlink="">
      <xdr:nvSpPr>
        <xdr:cNvPr id="194" name="フローチャート : 判断 193"/>
        <xdr:cNvSpPr/>
      </xdr:nvSpPr>
      <xdr:spPr>
        <a:xfrm>
          <a:off x="3937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99077</xdr:rowOff>
    </xdr:from>
    <xdr:ext cx="736600" cy="259045"/>
    <xdr:sp macro="" textlink="">
      <xdr:nvSpPr>
        <xdr:cNvPr id="195" name="テキスト ボックス 194"/>
        <xdr:cNvSpPr txBox="1"/>
      </xdr:nvSpPr>
      <xdr:spPr>
        <a:xfrm>
          <a:off x="3606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88900</xdr:rowOff>
    </xdr:from>
    <xdr:to>
      <xdr:col>4</xdr:col>
      <xdr:colOff>346075</xdr:colOff>
      <xdr:row>58</xdr:row>
      <xdr:rowOff>114300</xdr:rowOff>
    </xdr:to>
    <xdr:cxnSp macro="">
      <xdr:nvCxnSpPr>
        <xdr:cNvPr id="196" name="直線コネクタ 195"/>
        <xdr:cNvCxnSpPr/>
      </xdr:nvCxnSpPr>
      <xdr:spPr>
        <a:xfrm flipV="1">
          <a:off x="2209800" y="10033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107950</xdr:rowOff>
    </xdr:from>
    <xdr:to>
      <xdr:col>4</xdr:col>
      <xdr:colOff>396875</xdr:colOff>
      <xdr:row>58</xdr:row>
      <xdr:rowOff>38100</xdr:rowOff>
    </xdr:to>
    <xdr:sp macro="" textlink="">
      <xdr:nvSpPr>
        <xdr:cNvPr id="197" name="フローチャート : 判断 196"/>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98" name="テキスト ボックス 197"/>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38100</xdr:rowOff>
    </xdr:from>
    <xdr:to>
      <xdr:col>3</xdr:col>
      <xdr:colOff>142875</xdr:colOff>
      <xdr:row>58</xdr:row>
      <xdr:rowOff>114300</xdr:rowOff>
    </xdr:to>
    <xdr:cxnSp macro="">
      <xdr:nvCxnSpPr>
        <xdr:cNvPr id="199" name="直線コネクタ 198"/>
        <xdr:cNvCxnSpPr/>
      </xdr:nvCxnSpPr>
      <xdr:spPr>
        <a:xfrm>
          <a:off x="1320800" y="9982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82550</xdr:rowOff>
    </xdr:from>
    <xdr:to>
      <xdr:col>3</xdr:col>
      <xdr:colOff>193675</xdr:colOff>
      <xdr:row>58</xdr:row>
      <xdr:rowOff>12700</xdr:rowOff>
    </xdr:to>
    <xdr:sp macro="" textlink="">
      <xdr:nvSpPr>
        <xdr:cNvPr id="200" name="フローチャート : 判断 199"/>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22877</xdr:rowOff>
    </xdr:from>
    <xdr:ext cx="762000" cy="259045"/>
    <xdr:sp macro="" textlink="">
      <xdr:nvSpPr>
        <xdr:cNvPr id="201" name="テキスト ボックス 200"/>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02" name="フローチャート :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130827</xdr:rowOff>
    </xdr:from>
    <xdr:ext cx="762000" cy="259045"/>
    <xdr:sp macro="" textlink="">
      <xdr:nvSpPr>
        <xdr:cNvPr id="203" name="テキスト ボックス 202"/>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152400</xdr:rowOff>
    </xdr:from>
    <xdr:to>
      <xdr:col>7</xdr:col>
      <xdr:colOff>66675</xdr:colOff>
      <xdr:row>59</xdr:row>
      <xdr:rowOff>82550</xdr:rowOff>
    </xdr:to>
    <xdr:sp macro="" textlink="">
      <xdr:nvSpPr>
        <xdr:cNvPr id="209" name="円/楕円 208"/>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124477</xdr:rowOff>
    </xdr:from>
    <xdr:ext cx="762000" cy="259045"/>
    <xdr:sp macro="" textlink="">
      <xdr:nvSpPr>
        <xdr:cNvPr id="210" name="扶助費該当値テキスト"/>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31750</xdr:rowOff>
    </xdr:from>
    <xdr:to>
      <xdr:col>5</xdr:col>
      <xdr:colOff>600075</xdr:colOff>
      <xdr:row>59</xdr:row>
      <xdr:rowOff>133350</xdr:rowOff>
    </xdr:to>
    <xdr:sp macro="" textlink="">
      <xdr:nvSpPr>
        <xdr:cNvPr id="211" name="円/楕円 210"/>
        <xdr:cNvSpPr/>
      </xdr:nvSpPr>
      <xdr:spPr>
        <a:xfrm>
          <a:off x="3937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118127</xdr:rowOff>
    </xdr:from>
    <xdr:ext cx="736600" cy="259045"/>
    <xdr:sp macro="" textlink="">
      <xdr:nvSpPr>
        <xdr:cNvPr id="212" name="テキスト ボックス 211"/>
        <xdr:cNvSpPr txBox="1"/>
      </xdr:nvSpPr>
      <xdr:spPr>
        <a:xfrm>
          <a:off x="3606800" y="1023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38100</xdr:rowOff>
    </xdr:from>
    <xdr:to>
      <xdr:col>4</xdr:col>
      <xdr:colOff>396875</xdr:colOff>
      <xdr:row>58</xdr:row>
      <xdr:rowOff>139700</xdr:rowOff>
    </xdr:to>
    <xdr:sp macro="" textlink="">
      <xdr:nvSpPr>
        <xdr:cNvPr id="213" name="円/楕円 212"/>
        <xdr:cNvSpPr/>
      </xdr:nvSpPr>
      <xdr:spPr>
        <a:xfrm>
          <a:off x="3048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124477</xdr:rowOff>
    </xdr:from>
    <xdr:ext cx="762000" cy="259045"/>
    <xdr:sp macro="" textlink="">
      <xdr:nvSpPr>
        <xdr:cNvPr id="214" name="テキスト ボックス 213"/>
        <xdr:cNvSpPr txBox="1"/>
      </xdr:nvSpPr>
      <xdr:spPr>
        <a:xfrm>
          <a:off x="2717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63500</xdr:rowOff>
    </xdr:from>
    <xdr:to>
      <xdr:col>3</xdr:col>
      <xdr:colOff>193675</xdr:colOff>
      <xdr:row>58</xdr:row>
      <xdr:rowOff>165100</xdr:rowOff>
    </xdr:to>
    <xdr:sp macro="" textlink="">
      <xdr:nvSpPr>
        <xdr:cNvPr id="215" name="円/楕円 214"/>
        <xdr:cNvSpPr/>
      </xdr:nvSpPr>
      <xdr:spPr>
        <a:xfrm>
          <a:off x="2159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149877</xdr:rowOff>
    </xdr:from>
    <xdr:ext cx="762000" cy="259045"/>
    <xdr:sp macro="" textlink="">
      <xdr:nvSpPr>
        <xdr:cNvPr id="216" name="テキスト ボックス 215"/>
        <xdr:cNvSpPr txBox="1"/>
      </xdr:nvSpPr>
      <xdr:spPr>
        <a:xfrm>
          <a:off x="1828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158750</xdr:rowOff>
    </xdr:from>
    <xdr:to>
      <xdr:col>1</xdr:col>
      <xdr:colOff>676275</xdr:colOff>
      <xdr:row>58</xdr:row>
      <xdr:rowOff>88900</xdr:rowOff>
    </xdr:to>
    <xdr:sp macro="" textlink="">
      <xdr:nvSpPr>
        <xdr:cNvPr id="217" name="円/楕円 216"/>
        <xdr:cNvSpPr/>
      </xdr:nvSpPr>
      <xdr:spPr>
        <a:xfrm>
          <a:off x="1270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73677</xdr:rowOff>
    </xdr:from>
    <xdr:ext cx="762000" cy="259045"/>
    <xdr:sp macro="" textlink="">
      <xdr:nvSpPr>
        <xdr:cNvPr id="218" name="テキスト ボックス 217"/>
        <xdr:cNvSpPr txBox="1"/>
      </xdr:nvSpPr>
      <xdr:spPr>
        <a:xfrm>
          <a:off x="939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その他に係る経常収支比率が類似団体平均を大幅に上回っている要因は、下水道事業特別会計への繰出金が多額になっているためである。</a:t>
          </a: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年度は、介護保険事業特別会計への繰出金が増加したが、下水道事業特別会計、国民健康保険事業特別会計への繰出金は減少しており、平成</a:t>
          </a:r>
          <a:r>
            <a:rPr kumimoji="1" lang="en-US" altLang="ja-JP" sz="1300">
              <a:latin typeface="ＭＳ Ｐゴシック"/>
            </a:rPr>
            <a:t>26</a:t>
          </a:r>
          <a:r>
            <a:rPr kumimoji="1" lang="ja-JP" altLang="en-US" sz="1300">
              <a:latin typeface="ＭＳ Ｐゴシック"/>
            </a:rPr>
            <a:t>年度と比較して</a:t>
          </a:r>
          <a:r>
            <a:rPr kumimoji="1" lang="en-US" altLang="ja-JP" sz="1300">
              <a:latin typeface="ＭＳ Ｐゴシック"/>
            </a:rPr>
            <a:t>0.5</a:t>
          </a:r>
          <a:r>
            <a:rPr kumimoji="1" lang="ja-JP" altLang="en-US" sz="1300">
              <a:latin typeface="ＭＳ Ｐゴシック"/>
            </a:rPr>
            <a:t>ポイントの減となっている。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107950</xdr:rowOff>
    </xdr:from>
    <xdr:to>
      <xdr:col>24</xdr:col>
      <xdr:colOff>31750</xdr:colOff>
      <xdr:row>59</xdr:row>
      <xdr:rowOff>146050</xdr:rowOff>
    </xdr:to>
    <xdr:cxnSp macro="">
      <xdr:nvCxnSpPr>
        <xdr:cNvPr id="251" name="直線コネクタ 250"/>
        <xdr:cNvCxnSpPr/>
      </xdr:nvCxnSpPr>
      <xdr:spPr>
        <a:xfrm flipV="1">
          <a:off x="15671800" y="10223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62230</xdr:rowOff>
    </xdr:from>
    <xdr:to>
      <xdr:col>22</xdr:col>
      <xdr:colOff>565150</xdr:colOff>
      <xdr:row>59</xdr:row>
      <xdr:rowOff>146050</xdr:rowOff>
    </xdr:to>
    <xdr:cxnSp macro="">
      <xdr:nvCxnSpPr>
        <xdr:cNvPr id="254" name="直線コネクタ 253"/>
        <xdr:cNvCxnSpPr/>
      </xdr:nvCxnSpPr>
      <xdr:spPr>
        <a:xfrm>
          <a:off x="14782800" y="101777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56" name="テキスト ボックス 255"/>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62230</xdr:rowOff>
    </xdr:from>
    <xdr:to>
      <xdr:col>21</xdr:col>
      <xdr:colOff>361950</xdr:colOff>
      <xdr:row>59</xdr:row>
      <xdr:rowOff>100330</xdr:rowOff>
    </xdr:to>
    <xdr:cxnSp macro="">
      <xdr:nvCxnSpPr>
        <xdr:cNvPr id="257" name="直線コネクタ 256"/>
        <xdr:cNvCxnSpPr/>
      </xdr:nvCxnSpPr>
      <xdr:spPr>
        <a:xfrm flipV="1">
          <a:off x="13893800" y="10177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69850</xdr:rowOff>
    </xdr:from>
    <xdr:to>
      <xdr:col>20</xdr:col>
      <xdr:colOff>158750</xdr:colOff>
      <xdr:row>59</xdr:row>
      <xdr:rowOff>100330</xdr:rowOff>
    </xdr:to>
    <xdr:cxnSp macro="">
      <xdr:nvCxnSpPr>
        <xdr:cNvPr id="260" name="直線コネクタ 259"/>
        <xdr:cNvCxnSpPr/>
      </xdr:nvCxnSpPr>
      <xdr:spPr>
        <a:xfrm>
          <a:off x="13004800" y="10185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4" name="テキスト ボックス 263"/>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57150</xdr:rowOff>
    </xdr:from>
    <xdr:to>
      <xdr:col>24</xdr:col>
      <xdr:colOff>82550</xdr:colOff>
      <xdr:row>59</xdr:row>
      <xdr:rowOff>158750</xdr:rowOff>
    </xdr:to>
    <xdr:sp macro="" textlink="">
      <xdr:nvSpPr>
        <xdr:cNvPr id="270" name="円/楕円 269"/>
        <xdr:cNvSpPr/>
      </xdr:nvSpPr>
      <xdr:spPr>
        <a:xfrm>
          <a:off x="16459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29227</xdr:rowOff>
    </xdr:from>
    <xdr:ext cx="762000" cy="259045"/>
    <xdr:sp macro="" textlink="">
      <xdr:nvSpPr>
        <xdr:cNvPr id="271" name="その他該当値テキスト"/>
        <xdr:cNvSpPr txBox="1"/>
      </xdr:nvSpPr>
      <xdr:spPr>
        <a:xfrm>
          <a:off x="16598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95250</xdr:rowOff>
    </xdr:from>
    <xdr:to>
      <xdr:col>22</xdr:col>
      <xdr:colOff>615950</xdr:colOff>
      <xdr:row>60</xdr:row>
      <xdr:rowOff>25400</xdr:rowOff>
    </xdr:to>
    <xdr:sp macro="" textlink="">
      <xdr:nvSpPr>
        <xdr:cNvPr id="272" name="円/楕円 271"/>
        <xdr:cNvSpPr/>
      </xdr:nvSpPr>
      <xdr:spPr>
        <a:xfrm>
          <a:off x="15621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10177</xdr:rowOff>
    </xdr:from>
    <xdr:ext cx="736600" cy="259045"/>
    <xdr:sp macro="" textlink="">
      <xdr:nvSpPr>
        <xdr:cNvPr id="273" name="テキスト ボックス 272"/>
        <xdr:cNvSpPr txBox="1"/>
      </xdr:nvSpPr>
      <xdr:spPr>
        <a:xfrm>
          <a:off x="15290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11430</xdr:rowOff>
    </xdr:from>
    <xdr:to>
      <xdr:col>21</xdr:col>
      <xdr:colOff>412750</xdr:colOff>
      <xdr:row>59</xdr:row>
      <xdr:rowOff>113030</xdr:rowOff>
    </xdr:to>
    <xdr:sp macro="" textlink="">
      <xdr:nvSpPr>
        <xdr:cNvPr id="274" name="円/楕円 273"/>
        <xdr:cNvSpPr/>
      </xdr:nvSpPr>
      <xdr:spPr>
        <a:xfrm>
          <a:off x="14732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97807</xdr:rowOff>
    </xdr:from>
    <xdr:ext cx="762000" cy="259045"/>
    <xdr:sp macro="" textlink="">
      <xdr:nvSpPr>
        <xdr:cNvPr id="275" name="テキスト ボックス 274"/>
        <xdr:cNvSpPr txBox="1"/>
      </xdr:nvSpPr>
      <xdr:spPr>
        <a:xfrm>
          <a:off x="14401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49530</xdr:rowOff>
    </xdr:from>
    <xdr:to>
      <xdr:col>20</xdr:col>
      <xdr:colOff>209550</xdr:colOff>
      <xdr:row>59</xdr:row>
      <xdr:rowOff>151130</xdr:rowOff>
    </xdr:to>
    <xdr:sp macro="" textlink="">
      <xdr:nvSpPr>
        <xdr:cNvPr id="276" name="円/楕円 275"/>
        <xdr:cNvSpPr/>
      </xdr:nvSpPr>
      <xdr:spPr>
        <a:xfrm>
          <a:off x="13843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135907</xdr:rowOff>
    </xdr:from>
    <xdr:ext cx="762000" cy="259045"/>
    <xdr:sp macro="" textlink="">
      <xdr:nvSpPr>
        <xdr:cNvPr id="277" name="テキスト ボックス 276"/>
        <xdr:cNvSpPr txBox="1"/>
      </xdr:nvSpPr>
      <xdr:spPr>
        <a:xfrm>
          <a:off x="135128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19050</xdr:rowOff>
    </xdr:from>
    <xdr:to>
      <xdr:col>19</xdr:col>
      <xdr:colOff>6350</xdr:colOff>
      <xdr:row>59</xdr:row>
      <xdr:rowOff>120650</xdr:rowOff>
    </xdr:to>
    <xdr:sp macro="" textlink="">
      <xdr:nvSpPr>
        <xdr:cNvPr id="278" name="円/楕円 277"/>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105427</xdr:rowOff>
    </xdr:from>
    <xdr:ext cx="762000" cy="259045"/>
    <xdr:sp macro="" textlink="">
      <xdr:nvSpPr>
        <xdr:cNvPr id="279" name="テキスト ボックス 278"/>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中部ふるさと広域連合への負担金が補助費等の総額を押し上げているが、平成</a:t>
          </a:r>
          <a:r>
            <a:rPr kumimoji="1" lang="en-US" altLang="ja-JP" sz="1300">
              <a:latin typeface="ＭＳ Ｐゴシック"/>
            </a:rPr>
            <a:t>23</a:t>
          </a:r>
          <a:r>
            <a:rPr kumimoji="1" lang="ja-JP" altLang="en-US" sz="1300">
              <a:latin typeface="ＭＳ Ｐゴシック"/>
            </a:rPr>
            <a:t>年度から類似団体平均より</a:t>
          </a:r>
          <a:r>
            <a:rPr kumimoji="1" lang="en-US" altLang="ja-JP" sz="1300">
              <a:latin typeface="ＭＳ Ｐゴシック"/>
            </a:rPr>
            <a:t>1</a:t>
          </a:r>
          <a:r>
            <a:rPr kumimoji="1" lang="ja-JP" altLang="en-US" sz="1300">
              <a:latin typeface="ＭＳ Ｐゴシック"/>
            </a:rPr>
            <a:t>ポイント程度下回っている。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152146</xdr:rowOff>
    </xdr:from>
    <xdr:to>
      <xdr:col>24</xdr:col>
      <xdr:colOff>31750</xdr:colOff>
      <xdr:row>35</xdr:row>
      <xdr:rowOff>156718</xdr:rowOff>
    </xdr:to>
    <xdr:cxnSp macro="">
      <xdr:nvCxnSpPr>
        <xdr:cNvPr id="309" name="直線コネクタ 308"/>
        <xdr:cNvCxnSpPr/>
      </xdr:nvCxnSpPr>
      <xdr:spPr>
        <a:xfrm>
          <a:off x="15671800" y="61528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123715</xdr:rowOff>
    </xdr:from>
    <xdr:ext cx="762000" cy="259045"/>
    <xdr:sp macro="" textlink="">
      <xdr:nvSpPr>
        <xdr:cNvPr id="310" name="補助費等平均値テキスト"/>
        <xdr:cNvSpPr txBox="1"/>
      </xdr:nvSpPr>
      <xdr:spPr>
        <a:xfrm>
          <a:off x="16598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147574</xdr:rowOff>
    </xdr:from>
    <xdr:to>
      <xdr:col>22</xdr:col>
      <xdr:colOff>565150</xdr:colOff>
      <xdr:row>35</xdr:row>
      <xdr:rowOff>152146</xdr:rowOff>
    </xdr:to>
    <xdr:cxnSp macro="">
      <xdr:nvCxnSpPr>
        <xdr:cNvPr id="312" name="直線コネクタ 311"/>
        <xdr:cNvCxnSpPr/>
      </xdr:nvCxnSpPr>
      <xdr:spPr>
        <a:xfrm>
          <a:off x="14782800" y="6148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4" name="テキスト ボックス 313"/>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147574</xdr:rowOff>
    </xdr:from>
    <xdr:to>
      <xdr:col>21</xdr:col>
      <xdr:colOff>361950</xdr:colOff>
      <xdr:row>35</xdr:row>
      <xdr:rowOff>152146</xdr:rowOff>
    </xdr:to>
    <xdr:cxnSp macro="">
      <xdr:nvCxnSpPr>
        <xdr:cNvPr id="315" name="直線コネクタ 314"/>
        <xdr:cNvCxnSpPr/>
      </xdr:nvCxnSpPr>
      <xdr:spPr>
        <a:xfrm flipV="1">
          <a:off x="13893800" y="6148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143002</xdr:rowOff>
    </xdr:from>
    <xdr:to>
      <xdr:col>20</xdr:col>
      <xdr:colOff>158750</xdr:colOff>
      <xdr:row>35</xdr:row>
      <xdr:rowOff>152146</xdr:rowOff>
    </xdr:to>
    <xdr:cxnSp macro="">
      <xdr:nvCxnSpPr>
        <xdr:cNvPr id="318" name="直線コネクタ 317"/>
        <xdr:cNvCxnSpPr/>
      </xdr:nvCxnSpPr>
      <xdr:spPr>
        <a:xfrm>
          <a:off x="13004800" y="61437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20" name="テキスト ボックス 319"/>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105918</xdr:rowOff>
    </xdr:from>
    <xdr:to>
      <xdr:col>24</xdr:col>
      <xdr:colOff>82550</xdr:colOff>
      <xdr:row>36</xdr:row>
      <xdr:rowOff>36068</xdr:rowOff>
    </xdr:to>
    <xdr:sp macro="" textlink="">
      <xdr:nvSpPr>
        <xdr:cNvPr id="328" name="円/楕円 327"/>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122445</xdr:rowOff>
    </xdr:from>
    <xdr:ext cx="762000" cy="259045"/>
    <xdr:sp macro="" textlink="">
      <xdr:nvSpPr>
        <xdr:cNvPr id="329" name="補助費等該当値テキスト"/>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101346</xdr:rowOff>
    </xdr:from>
    <xdr:to>
      <xdr:col>22</xdr:col>
      <xdr:colOff>615950</xdr:colOff>
      <xdr:row>36</xdr:row>
      <xdr:rowOff>31496</xdr:rowOff>
    </xdr:to>
    <xdr:sp macro="" textlink="">
      <xdr:nvSpPr>
        <xdr:cNvPr id="330" name="円/楕円 329"/>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41673</xdr:rowOff>
    </xdr:from>
    <xdr:ext cx="736600" cy="259045"/>
    <xdr:sp macro="" textlink="">
      <xdr:nvSpPr>
        <xdr:cNvPr id="331" name="テキスト ボックス 330"/>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96774</xdr:rowOff>
    </xdr:from>
    <xdr:to>
      <xdr:col>21</xdr:col>
      <xdr:colOff>412750</xdr:colOff>
      <xdr:row>36</xdr:row>
      <xdr:rowOff>26924</xdr:rowOff>
    </xdr:to>
    <xdr:sp macro="" textlink="">
      <xdr:nvSpPr>
        <xdr:cNvPr id="332" name="円/楕円 331"/>
        <xdr:cNvSpPr/>
      </xdr:nvSpPr>
      <xdr:spPr>
        <a:xfrm>
          <a:off x="14732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37101</xdr:rowOff>
    </xdr:from>
    <xdr:ext cx="762000" cy="259045"/>
    <xdr:sp macro="" textlink="">
      <xdr:nvSpPr>
        <xdr:cNvPr id="333" name="テキスト ボックス 332"/>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101346</xdr:rowOff>
    </xdr:from>
    <xdr:to>
      <xdr:col>20</xdr:col>
      <xdr:colOff>209550</xdr:colOff>
      <xdr:row>36</xdr:row>
      <xdr:rowOff>31496</xdr:rowOff>
    </xdr:to>
    <xdr:sp macro="" textlink="">
      <xdr:nvSpPr>
        <xdr:cNvPr id="334" name="円/楕円 333"/>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41673</xdr:rowOff>
    </xdr:from>
    <xdr:ext cx="762000" cy="259045"/>
    <xdr:sp macro="" textlink="">
      <xdr:nvSpPr>
        <xdr:cNvPr id="335" name="テキスト ボックス 334"/>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92202</xdr:rowOff>
    </xdr:from>
    <xdr:to>
      <xdr:col>19</xdr:col>
      <xdr:colOff>6350</xdr:colOff>
      <xdr:row>36</xdr:row>
      <xdr:rowOff>22352</xdr:rowOff>
    </xdr:to>
    <xdr:sp macro="" textlink="">
      <xdr:nvSpPr>
        <xdr:cNvPr id="336" name="円/楕円 335"/>
        <xdr:cNvSpPr/>
      </xdr:nvSpPr>
      <xdr:spPr>
        <a:xfrm>
          <a:off x="12954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32529</xdr:rowOff>
    </xdr:from>
    <xdr:ext cx="762000" cy="259045"/>
    <xdr:sp macro="" textlink="">
      <xdr:nvSpPr>
        <xdr:cNvPr id="337" name="テキスト ボックス 336"/>
        <xdr:cNvSpPr txBox="1"/>
      </xdr:nvSpPr>
      <xdr:spPr>
        <a:xfrm>
          <a:off x="12623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大口の地域総合整備事業債等の償還を終えたことにより、公債費総額及び充当する経常一般財源等とも減少傾向になっている。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155575</xdr:rowOff>
    </xdr:from>
    <xdr:to>
      <xdr:col>7</xdr:col>
      <xdr:colOff>15875</xdr:colOff>
      <xdr:row>74</xdr:row>
      <xdr:rowOff>163195</xdr:rowOff>
    </xdr:to>
    <xdr:cxnSp macro="">
      <xdr:nvCxnSpPr>
        <xdr:cNvPr id="369" name="直線コネクタ 368"/>
        <xdr:cNvCxnSpPr/>
      </xdr:nvCxnSpPr>
      <xdr:spPr>
        <a:xfrm flipV="1">
          <a:off x="3987800" y="1284287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0"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163195</xdr:rowOff>
    </xdr:from>
    <xdr:to>
      <xdr:col>5</xdr:col>
      <xdr:colOff>549275</xdr:colOff>
      <xdr:row>74</xdr:row>
      <xdr:rowOff>170815</xdr:rowOff>
    </xdr:to>
    <xdr:cxnSp macro="">
      <xdr:nvCxnSpPr>
        <xdr:cNvPr id="372" name="直線コネクタ 371"/>
        <xdr:cNvCxnSpPr/>
      </xdr:nvCxnSpPr>
      <xdr:spPr>
        <a:xfrm flipV="1">
          <a:off x="3098800" y="1285049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104775</xdr:rowOff>
    </xdr:from>
    <xdr:to>
      <xdr:col>5</xdr:col>
      <xdr:colOff>600075</xdr:colOff>
      <xdr:row>75</xdr:row>
      <xdr:rowOff>34925</xdr:rowOff>
    </xdr:to>
    <xdr:sp macro="" textlink="">
      <xdr:nvSpPr>
        <xdr:cNvPr id="373" name="フローチャート : 判断 372"/>
        <xdr:cNvSpPr/>
      </xdr:nvSpPr>
      <xdr:spPr>
        <a:xfrm>
          <a:off x="3937000" y="1279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45102</xdr:rowOff>
    </xdr:from>
    <xdr:ext cx="736600" cy="259045"/>
    <xdr:sp macro="" textlink="">
      <xdr:nvSpPr>
        <xdr:cNvPr id="374" name="テキスト ボックス 373"/>
        <xdr:cNvSpPr txBox="1"/>
      </xdr:nvSpPr>
      <xdr:spPr>
        <a:xfrm>
          <a:off x="3606800" y="12560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170815</xdr:rowOff>
    </xdr:from>
    <xdr:to>
      <xdr:col>4</xdr:col>
      <xdr:colOff>346075</xdr:colOff>
      <xdr:row>75</xdr:row>
      <xdr:rowOff>18415</xdr:rowOff>
    </xdr:to>
    <xdr:cxnSp macro="">
      <xdr:nvCxnSpPr>
        <xdr:cNvPr id="375" name="直線コネクタ 374"/>
        <xdr:cNvCxnSpPr/>
      </xdr:nvCxnSpPr>
      <xdr:spPr>
        <a:xfrm flipV="1">
          <a:off x="2209800" y="1285811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106680</xdr:rowOff>
    </xdr:from>
    <xdr:to>
      <xdr:col>4</xdr:col>
      <xdr:colOff>396875</xdr:colOff>
      <xdr:row>75</xdr:row>
      <xdr:rowOff>36830</xdr:rowOff>
    </xdr:to>
    <xdr:sp macro="" textlink="">
      <xdr:nvSpPr>
        <xdr:cNvPr id="376" name="フローチャート : 判断 375"/>
        <xdr:cNvSpPr/>
      </xdr:nvSpPr>
      <xdr:spPr>
        <a:xfrm>
          <a:off x="3048000" y="1279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47007</xdr:rowOff>
    </xdr:from>
    <xdr:ext cx="762000" cy="259045"/>
    <xdr:sp macro="" textlink="">
      <xdr:nvSpPr>
        <xdr:cNvPr id="377" name="テキスト ボックス 376"/>
        <xdr:cNvSpPr txBox="1"/>
      </xdr:nvSpPr>
      <xdr:spPr>
        <a:xfrm>
          <a:off x="2717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18415</xdr:rowOff>
    </xdr:from>
    <xdr:to>
      <xdr:col>3</xdr:col>
      <xdr:colOff>142875</xdr:colOff>
      <xdr:row>75</xdr:row>
      <xdr:rowOff>45085</xdr:rowOff>
    </xdr:to>
    <xdr:cxnSp macro="">
      <xdr:nvCxnSpPr>
        <xdr:cNvPr id="378" name="直線コネクタ 377"/>
        <xdr:cNvCxnSpPr/>
      </xdr:nvCxnSpPr>
      <xdr:spPr>
        <a:xfrm flipV="1">
          <a:off x="1320800" y="128771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110490</xdr:rowOff>
    </xdr:from>
    <xdr:to>
      <xdr:col>3</xdr:col>
      <xdr:colOff>193675</xdr:colOff>
      <xdr:row>75</xdr:row>
      <xdr:rowOff>40640</xdr:rowOff>
    </xdr:to>
    <xdr:sp macro="" textlink="">
      <xdr:nvSpPr>
        <xdr:cNvPr id="379" name="フローチャート : 判断 378"/>
        <xdr:cNvSpPr/>
      </xdr:nvSpPr>
      <xdr:spPr>
        <a:xfrm>
          <a:off x="2159000" y="1279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50817</xdr:rowOff>
    </xdr:from>
    <xdr:ext cx="762000" cy="259045"/>
    <xdr:sp macro="" textlink="">
      <xdr:nvSpPr>
        <xdr:cNvPr id="380" name="テキスト ボックス 379"/>
        <xdr:cNvSpPr txBox="1"/>
      </xdr:nvSpPr>
      <xdr:spPr>
        <a:xfrm>
          <a:off x="1828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116205</xdr:rowOff>
    </xdr:from>
    <xdr:to>
      <xdr:col>1</xdr:col>
      <xdr:colOff>676275</xdr:colOff>
      <xdr:row>75</xdr:row>
      <xdr:rowOff>46355</xdr:rowOff>
    </xdr:to>
    <xdr:sp macro="" textlink="">
      <xdr:nvSpPr>
        <xdr:cNvPr id="381" name="フローチャート : 判断 380"/>
        <xdr:cNvSpPr/>
      </xdr:nvSpPr>
      <xdr:spPr>
        <a:xfrm>
          <a:off x="1270000" y="1280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56532</xdr:rowOff>
    </xdr:from>
    <xdr:ext cx="762000" cy="259045"/>
    <xdr:sp macro="" textlink="">
      <xdr:nvSpPr>
        <xdr:cNvPr id="382" name="テキスト ボックス 381"/>
        <xdr:cNvSpPr txBox="1"/>
      </xdr:nvSpPr>
      <xdr:spPr>
        <a:xfrm>
          <a:off x="939800" y="1257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104775</xdr:rowOff>
    </xdr:from>
    <xdr:to>
      <xdr:col>7</xdr:col>
      <xdr:colOff>66675</xdr:colOff>
      <xdr:row>75</xdr:row>
      <xdr:rowOff>34925</xdr:rowOff>
    </xdr:to>
    <xdr:sp macro="" textlink="">
      <xdr:nvSpPr>
        <xdr:cNvPr id="388" name="円/楕円 387"/>
        <xdr:cNvSpPr/>
      </xdr:nvSpPr>
      <xdr:spPr>
        <a:xfrm>
          <a:off x="47752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121302</xdr:rowOff>
    </xdr:from>
    <xdr:ext cx="762000" cy="259045"/>
    <xdr:sp macro="" textlink="">
      <xdr:nvSpPr>
        <xdr:cNvPr id="389" name="公債費該当値テキスト"/>
        <xdr:cNvSpPr txBox="1"/>
      </xdr:nvSpPr>
      <xdr:spPr>
        <a:xfrm>
          <a:off x="4914900" y="1263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112395</xdr:rowOff>
    </xdr:from>
    <xdr:to>
      <xdr:col>5</xdr:col>
      <xdr:colOff>600075</xdr:colOff>
      <xdr:row>75</xdr:row>
      <xdr:rowOff>42545</xdr:rowOff>
    </xdr:to>
    <xdr:sp macro="" textlink="">
      <xdr:nvSpPr>
        <xdr:cNvPr id="390" name="円/楕円 389"/>
        <xdr:cNvSpPr/>
      </xdr:nvSpPr>
      <xdr:spPr>
        <a:xfrm>
          <a:off x="3937000" y="127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27322</xdr:rowOff>
    </xdr:from>
    <xdr:ext cx="736600" cy="259045"/>
    <xdr:sp macro="" textlink="">
      <xdr:nvSpPr>
        <xdr:cNvPr id="391" name="テキスト ボックス 390"/>
        <xdr:cNvSpPr txBox="1"/>
      </xdr:nvSpPr>
      <xdr:spPr>
        <a:xfrm>
          <a:off x="3606800" y="12886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120015</xdr:rowOff>
    </xdr:from>
    <xdr:to>
      <xdr:col>4</xdr:col>
      <xdr:colOff>396875</xdr:colOff>
      <xdr:row>75</xdr:row>
      <xdr:rowOff>50165</xdr:rowOff>
    </xdr:to>
    <xdr:sp macro="" textlink="">
      <xdr:nvSpPr>
        <xdr:cNvPr id="392" name="円/楕円 391"/>
        <xdr:cNvSpPr/>
      </xdr:nvSpPr>
      <xdr:spPr>
        <a:xfrm>
          <a:off x="3048000" y="128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34942</xdr:rowOff>
    </xdr:from>
    <xdr:ext cx="762000" cy="259045"/>
    <xdr:sp macro="" textlink="">
      <xdr:nvSpPr>
        <xdr:cNvPr id="393" name="テキスト ボックス 392"/>
        <xdr:cNvSpPr txBox="1"/>
      </xdr:nvSpPr>
      <xdr:spPr>
        <a:xfrm>
          <a:off x="2717800" y="1289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139065</xdr:rowOff>
    </xdr:from>
    <xdr:to>
      <xdr:col>3</xdr:col>
      <xdr:colOff>193675</xdr:colOff>
      <xdr:row>75</xdr:row>
      <xdr:rowOff>69215</xdr:rowOff>
    </xdr:to>
    <xdr:sp macro="" textlink="">
      <xdr:nvSpPr>
        <xdr:cNvPr id="394" name="円/楕円 393"/>
        <xdr:cNvSpPr/>
      </xdr:nvSpPr>
      <xdr:spPr>
        <a:xfrm>
          <a:off x="2159000" y="12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53992</xdr:rowOff>
    </xdr:from>
    <xdr:ext cx="762000" cy="259045"/>
    <xdr:sp macro="" textlink="">
      <xdr:nvSpPr>
        <xdr:cNvPr id="395" name="テキスト ボックス 394"/>
        <xdr:cNvSpPr txBox="1"/>
      </xdr:nvSpPr>
      <xdr:spPr>
        <a:xfrm>
          <a:off x="1828800" y="1291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165735</xdr:rowOff>
    </xdr:from>
    <xdr:to>
      <xdr:col>1</xdr:col>
      <xdr:colOff>676275</xdr:colOff>
      <xdr:row>75</xdr:row>
      <xdr:rowOff>95885</xdr:rowOff>
    </xdr:to>
    <xdr:sp macro="" textlink="">
      <xdr:nvSpPr>
        <xdr:cNvPr id="396" name="円/楕円 395"/>
        <xdr:cNvSpPr/>
      </xdr:nvSpPr>
      <xdr:spPr>
        <a:xfrm>
          <a:off x="1270000" y="128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80663</xdr:rowOff>
    </xdr:from>
    <xdr:ext cx="762000" cy="259045"/>
    <xdr:sp macro="" textlink="">
      <xdr:nvSpPr>
        <xdr:cNvPr id="397" name="テキスト ボックス 396"/>
        <xdr:cNvSpPr txBox="1"/>
      </xdr:nvSpPr>
      <xdr:spPr>
        <a:xfrm>
          <a:off x="939800" y="1293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人件費は類似団体と比べ低いものの、扶助費や物件費、繰出金等の経費が高い水準にある。</a:t>
          </a:r>
        </a:p>
        <a:p>
          <a:r>
            <a:rPr kumimoji="1" lang="ja-JP" altLang="en-US" sz="1300">
              <a:latin typeface="ＭＳ Ｐゴシック"/>
            </a:rPr>
            <a:t>　今後も社会保障・児童福祉に係る経費の増大が見込まれるため、その他の経常経費の削減に努める必要がある。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110998</xdr:rowOff>
    </xdr:from>
    <xdr:to>
      <xdr:col>24</xdr:col>
      <xdr:colOff>31750</xdr:colOff>
      <xdr:row>80</xdr:row>
      <xdr:rowOff>49276</xdr:rowOff>
    </xdr:to>
    <xdr:cxnSp macro="">
      <xdr:nvCxnSpPr>
        <xdr:cNvPr id="428" name="直線コネクタ 427"/>
        <xdr:cNvCxnSpPr/>
      </xdr:nvCxnSpPr>
      <xdr:spPr>
        <a:xfrm flipV="1">
          <a:off x="15671800" y="1365554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65295</xdr:rowOff>
    </xdr:from>
    <xdr:ext cx="762000" cy="259045"/>
    <xdr:sp macro="" textlink="">
      <xdr:nvSpPr>
        <xdr:cNvPr id="429" name="公債費以外平均値テキスト"/>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69850</xdr:rowOff>
    </xdr:from>
    <xdr:to>
      <xdr:col>22</xdr:col>
      <xdr:colOff>565150</xdr:colOff>
      <xdr:row>80</xdr:row>
      <xdr:rowOff>49276</xdr:rowOff>
    </xdr:to>
    <xdr:cxnSp macro="">
      <xdr:nvCxnSpPr>
        <xdr:cNvPr id="431" name="直線コネクタ 430"/>
        <xdr:cNvCxnSpPr/>
      </xdr:nvCxnSpPr>
      <xdr:spPr>
        <a:xfrm>
          <a:off x="14782800" y="1361440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60198</xdr:rowOff>
    </xdr:from>
    <xdr:to>
      <xdr:col>22</xdr:col>
      <xdr:colOff>615950</xdr:colOff>
      <xdr:row>79</xdr:row>
      <xdr:rowOff>161798</xdr:rowOff>
    </xdr:to>
    <xdr:sp macro="" textlink="">
      <xdr:nvSpPr>
        <xdr:cNvPr id="432" name="フローチャート : 判断 431"/>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525</xdr:rowOff>
    </xdr:from>
    <xdr:ext cx="736600" cy="259045"/>
    <xdr:sp macro="" textlink="">
      <xdr:nvSpPr>
        <xdr:cNvPr id="433" name="テキスト ボックス 432"/>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69850</xdr:rowOff>
    </xdr:from>
    <xdr:to>
      <xdr:col>21</xdr:col>
      <xdr:colOff>361950</xdr:colOff>
      <xdr:row>79</xdr:row>
      <xdr:rowOff>97282</xdr:rowOff>
    </xdr:to>
    <xdr:cxnSp macro="">
      <xdr:nvCxnSpPr>
        <xdr:cNvPr id="434" name="直線コネクタ 433"/>
        <xdr:cNvCxnSpPr/>
      </xdr:nvCxnSpPr>
      <xdr:spPr>
        <a:xfrm flipV="1">
          <a:off x="13893800" y="136144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167639</xdr:rowOff>
    </xdr:from>
    <xdr:to>
      <xdr:col>21</xdr:col>
      <xdr:colOff>412750</xdr:colOff>
      <xdr:row>79</xdr:row>
      <xdr:rowOff>97789</xdr:rowOff>
    </xdr:to>
    <xdr:sp macro="" textlink="">
      <xdr:nvSpPr>
        <xdr:cNvPr id="435" name="フローチャート : 判断 434"/>
        <xdr:cNvSpPr/>
      </xdr:nvSpPr>
      <xdr:spPr>
        <a:xfrm>
          <a:off x="147320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107966</xdr:rowOff>
    </xdr:from>
    <xdr:ext cx="762000" cy="259045"/>
    <xdr:sp macro="" textlink="">
      <xdr:nvSpPr>
        <xdr:cNvPr id="436" name="テキスト ボックス 435"/>
        <xdr:cNvSpPr txBox="1"/>
      </xdr:nvSpPr>
      <xdr:spPr>
        <a:xfrm>
          <a:off x="14401800" y="133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37846</xdr:rowOff>
    </xdr:from>
    <xdr:to>
      <xdr:col>20</xdr:col>
      <xdr:colOff>158750</xdr:colOff>
      <xdr:row>79</xdr:row>
      <xdr:rowOff>97282</xdr:rowOff>
    </xdr:to>
    <xdr:cxnSp macro="">
      <xdr:nvCxnSpPr>
        <xdr:cNvPr id="437" name="直線コネクタ 436"/>
        <xdr:cNvCxnSpPr/>
      </xdr:nvCxnSpPr>
      <xdr:spPr>
        <a:xfrm>
          <a:off x="13004800" y="135823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79</xdr:row>
      <xdr:rowOff>14478</xdr:rowOff>
    </xdr:from>
    <xdr:to>
      <xdr:col>20</xdr:col>
      <xdr:colOff>209550</xdr:colOff>
      <xdr:row>79</xdr:row>
      <xdr:rowOff>116078</xdr:rowOff>
    </xdr:to>
    <xdr:sp macro="" textlink="">
      <xdr:nvSpPr>
        <xdr:cNvPr id="438" name="フローチャート : 判断 437"/>
        <xdr:cNvSpPr/>
      </xdr:nvSpPr>
      <xdr:spPr>
        <a:xfrm>
          <a:off x="13843000" y="1355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126255</xdr:rowOff>
    </xdr:from>
    <xdr:ext cx="762000" cy="259045"/>
    <xdr:sp macro="" textlink="">
      <xdr:nvSpPr>
        <xdr:cNvPr id="439" name="テキスト ボックス 438"/>
        <xdr:cNvSpPr txBox="1"/>
      </xdr:nvSpPr>
      <xdr:spPr>
        <a:xfrm>
          <a:off x="13512800" y="1332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144780</xdr:rowOff>
    </xdr:from>
    <xdr:to>
      <xdr:col>19</xdr:col>
      <xdr:colOff>6350</xdr:colOff>
      <xdr:row>79</xdr:row>
      <xdr:rowOff>74930</xdr:rowOff>
    </xdr:to>
    <xdr:sp macro="" textlink="">
      <xdr:nvSpPr>
        <xdr:cNvPr id="440" name="フローチャート : 判断 439"/>
        <xdr:cNvSpPr/>
      </xdr:nvSpPr>
      <xdr:spPr>
        <a:xfrm>
          <a:off x="12954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85107</xdr:rowOff>
    </xdr:from>
    <xdr:ext cx="762000" cy="259045"/>
    <xdr:sp macro="" textlink="">
      <xdr:nvSpPr>
        <xdr:cNvPr id="441" name="テキスト ボックス 440"/>
        <xdr:cNvSpPr txBox="1"/>
      </xdr:nvSpPr>
      <xdr:spPr>
        <a:xfrm>
          <a:off x="12623800" y="1328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60198</xdr:rowOff>
    </xdr:from>
    <xdr:to>
      <xdr:col>24</xdr:col>
      <xdr:colOff>82550</xdr:colOff>
      <xdr:row>79</xdr:row>
      <xdr:rowOff>161798</xdr:rowOff>
    </xdr:to>
    <xdr:sp macro="" textlink="">
      <xdr:nvSpPr>
        <xdr:cNvPr id="447" name="円/楕円 446"/>
        <xdr:cNvSpPr/>
      </xdr:nvSpPr>
      <xdr:spPr>
        <a:xfrm>
          <a:off x="164592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32275</xdr:rowOff>
    </xdr:from>
    <xdr:ext cx="762000" cy="259045"/>
    <xdr:sp macro="" textlink="">
      <xdr:nvSpPr>
        <xdr:cNvPr id="448" name="公債費以外該当値テキスト"/>
        <xdr:cNvSpPr txBox="1"/>
      </xdr:nvSpPr>
      <xdr:spPr>
        <a:xfrm>
          <a:off x="165989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169926</xdr:rowOff>
    </xdr:from>
    <xdr:to>
      <xdr:col>22</xdr:col>
      <xdr:colOff>615950</xdr:colOff>
      <xdr:row>80</xdr:row>
      <xdr:rowOff>100076</xdr:rowOff>
    </xdr:to>
    <xdr:sp macro="" textlink="">
      <xdr:nvSpPr>
        <xdr:cNvPr id="449" name="円/楕円 448"/>
        <xdr:cNvSpPr/>
      </xdr:nvSpPr>
      <xdr:spPr>
        <a:xfrm>
          <a:off x="15621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84853</xdr:rowOff>
    </xdr:from>
    <xdr:ext cx="736600" cy="259045"/>
    <xdr:sp macro="" textlink="">
      <xdr:nvSpPr>
        <xdr:cNvPr id="450" name="テキスト ボックス 449"/>
        <xdr:cNvSpPr txBox="1"/>
      </xdr:nvSpPr>
      <xdr:spPr>
        <a:xfrm>
          <a:off x="15290800" y="1380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19050</xdr:rowOff>
    </xdr:from>
    <xdr:to>
      <xdr:col>21</xdr:col>
      <xdr:colOff>412750</xdr:colOff>
      <xdr:row>79</xdr:row>
      <xdr:rowOff>120650</xdr:rowOff>
    </xdr:to>
    <xdr:sp macro="" textlink="">
      <xdr:nvSpPr>
        <xdr:cNvPr id="451" name="円/楕円 450"/>
        <xdr:cNvSpPr/>
      </xdr:nvSpPr>
      <xdr:spPr>
        <a:xfrm>
          <a:off x="14732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105427</xdr:rowOff>
    </xdr:from>
    <xdr:ext cx="762000" cy="259045"/>
    <xdr:sp macro="" textlink="">
      <xdr:nvSpPr>
        <xdr:cNvPr id="452" name="テキスト ボックス 451"/>
        <xdr:cNvSpPr txBox="1"/>
      </xdr:nvSpPr>
      <xdr:spPr>
        <a:xfrm>
          <a:off x="14401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46482</xdr:rowOff>
    </xdr:from>
    <xdr:to>
      <xdr:col>20</xdr:col>
      <xdr:colOff>209550</xdr:colOff>
      <xdr:row>79</xdr:row>
      <xdr:rowOff>148082</xdr:rowOff>
    </xdr:to>
    <xdr:sp macro="" textlink="">
      <xdr:nvSpPr>
        <xdr:cNvPr id="453" name="円/楕円 452"/>
        <xdr:cNvSpPr/>
      </xdr:nvSpPr>
      <xdr:spPr>
        <a:xfrm>
          <a:off x="13843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132859</xdr:rowOff>
    </xdr:from>
    <xdr:ext cx="762000" cy="259045"/>
    <xdr:sp macro="" textlink="">
      <xdr:nvSpPr>
        <xdr:cNvPr id="454" name="テキスト ボックス 453"/>
        <xdr:cNvSpPr txBox="1"/>
      </xdr:nvSpPr>
      <xdr:spPr>
        <a:xfrm>
          <a:off x="13512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158496</xdr:rowOff>
    </xdr:from>
    <xdr:to>
      <xdr:col>19</xdr:col>
      <xdr:colOff>6350</xdr:colOff>
      <xdr:row>79</xdr:row>
      <xdr:rowOff>88646</xdr:rowOff>
    </xdr:to>
    <xdr:sp macro="" textlink="">
      <xdr:nvSpPr>
        <xdr:cNvPr id="455" name="円/楕円 454"/>
        <xdr:cNvSpPr/>
      </xdr:nvSpPr>
      <xdr:spPr>
        <a:xfrm>
          <a:off x="12954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73423</xdr:rowOff>
    </xdr:from>
    <xdr:ext cx="762000" cy="259045"/>
    <xdr:sp macro="" textlink="">
      <xdr:nvSpPr>
        <xdr:cNvPr id="456" name="テキスト ボックス 455"/>
        <xdr:cNvSpPr txBox="1"/>
      </xdr:nvSpPr>
      <xdr:spPr>
        <a:xfrm>
          <a:off x="12623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鳥取県倉吉市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82450</xdr:rowOff>
    </xdr:from>
    <xdr:to>
      <xdr:col>4</xdr:col>
      <xdr:colOff>1117600</xdr:colOff>
      <xdr:row>19</xdr:row>
      <xdr:rowOff>13789</xdr:rowOff>
    </xdr:to>
    <xdr:cxnSp macro="">
      <xdr:nvCxnSpPr>
        <xdr:cNvPr id="52" name="直線コネクタ 51"/>
        <xdr:cNvCxnSpPr/>
      </xdr:nvCxnSpPr>
      <xdr:spPr bwMode="auto">
        <a:xfrm flipV="1">
          <a:off x="5003800" y="3216175"/>
          <a:ext cx="647700" cy="102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101441</xdr:rowOff>
    </xdr:from>
    <xdr:ext cx="762000" cy="259045"/>
    <xdr:sp macro="" textlink="">
      <xdr:nvSpPr>
        <xdr:cNvPr id="53" name="人口1人当たり決算額の推移平均値テキスト130"/>
        <xdr:cNvSpPr txBox="1"/>
      </xdr:nvSpPr>
      <xdr:spPr>
        <a:xfrm>
          <a:off x="5740400" y="272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13789</xdr:rowOff>
    </xdr:from>
    <xdr:to>
      <xdr:col>4</xdr:col>
      <xdr:colOff>469900</xdr:colOff>
      <xdr:row>19</xdr:row>
      <xdr:rowOff>37269</xdr:rowOff>
    </xdr:to>
    <xdr:cxnSp macro="">
      <xdr:nvCxnSpPr>
        <xdr:cNvPr id="55" name="直線コネクタ 54"/>
        <xdr:cNvCxnSpPr/>
      </xdr:nvCxnSpPr>
      <xdr:spPr bwMode="auto">
        <a:xfrm flipV="1">
          <a:off x="4305300" y="3318964"/>
          <a:ext cx="698500" cy="23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19</xdr:row>
      <xdr:rowOff>30997</xdr:rowOff>
    </xdr:from>
    <xdr:to>
      <xdr:col>4</xdr:col>
      <xdr:colOff>520700</xdr:colOff>
      <xdr:row>19</xdr:row>
      <xdr:rowOff>132597</xdr:rowOff>
    </xdr:to>
    <xdr:sp macro="" textlink="">
      <xdr:nvSpPr>
        <xdr:cNvPr id="56" name="フローチャート : 判断 55"/>
        <xdr:cNvSpPr/>
      </xdr:nvSpPr>
      <xdr:spPr bwMode="auto">
        <a:xfrm>
          <a:off x="4953000" y="333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117374</xdr:rowOff>
    </xdr:from>
    <xdr:ext cx="736600" cy="259045"/>
    <xdr:sp macro="" textlink="">
      <xdr:nvSpPr>
        <xdr:cNvPr id="57" name="テキスト ボックス 56"/>
        <xdr:cNvSpPr txBox="1"/>
      </xdr:nvSpPr>
      <xdr:spPr>
        <a:xfrm>
          <a:off x="4622800" y="342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5183</xdr:rowOff>
    </xdr:from>
    <xdr:to>
      <xdr:col>3</xdr:col>
      <xdr:colOff>904875</xdr:colOff>
      <xdr:row>19</xdr:row>
      <xdr:rowOff>37269</xdr:rowOff>
    </xdr:to>
    <xdr:cxnSp macro="">
      <xdr:nvCxnSpPr>
        <xdr:cNvPr id="58" name="直線コネクタ 57"/>
        <xdr:cNvCxnSpPr/>
      </xdr:nvCxnSpPr>
      <xdr:spPr bwMode="auto">
        <a:xfrm>
          <a:off x="3606800" y="3310358"/>
          <a:ext cx="698500" cy="32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19</xdr:row>
      <xdr:rowOff>53400</xdr:rowOff>
    </xdr:from>
    <xdr:to>
      <xdr:col>3</xdr:col>
      <xdr:colOff>955675</xdr:colOff>
      <xdr:row>19</xdr:row>
      <xdr:rowOff>155000</xdr:rowOff>
    </xdr:to>
    <xdr:sp macro="" textlink="">
      <xdr:nvSpPr>
        <xdr:cNvPr id="59" name="フローチャート : 判断 58"/>
        <xdr:cNvSpPr/>
      </xdr:nvSpPr>
      <xdr:spPr bwMode="auto">
        <a:xfrm>
          <a:off x="4254500" y="3358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139777</xdr:rowOff>
    </xdr:from>
    <xdr:ext cx="762000" cy="259045"/>
    <xdr:sp macro="" textlink="">
      <xdr:nvSpPr>
        <xdr:cNvPr id="60" name="テキスト ボックス 59"/>
        <xdr:cNvSpPr txBox="1"/>
      </xdr:nvSpPr>
      <xdr:spPr>
        <a:xfrm>
          <a:off x="3924300" y="3444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102975</xdr:rowOff>
    </xdr:from>
    <xdr:to>
      <xdr:col>3</xdr:col>
      <xdr:colOff>206375</xdr:colOff>
      <xdr:row>19</xdr:row>
      <xdr:rowOff>5183</xdr:rowOff>
    </xdr:to>
    <xdr:cxnSp macro="">
      <xdr:nvCxnSpPr>
        <xdr:cNvPr id="61" name="直線コネクタ 60"/>
        <xdr:cNvCxnSpPr/>
      </xdr:nvCxnSpPr>
      <xdr:spPr bwMode="auto">
        <a:xfrm>
          <a:off x="2908300" y="3236700"/>
          <a:ext cx="698500" cy="73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21657</xdr:rowOff>
    </xdr:from>
    <xdr:to>
      <xdr:col>3</xdr:col>
      <xdr:colOff>257175</xdr:colOff>
      <xdr:row>19</xdr:row>
      <xdr:rowOff>123257</xdr:rowOff>
    </xdr:to>
    <xdr:sp macro="" textlink="">
      <xdr:nvSpPr>
        <xdr:cNvPr id="62" name="フローチャート : 判断 61"/>
        <xdr:cNvSpPr/>
      </xdr:nvSpPr>
      <xdr:spPr bwMode="auto">
        <a:xfrm>
          <a:off x="3556000" y="3326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108034</xdr:rowOff>
    </xdr:from>
    <xdr:ext cx="762000" cy="259045"/>
    <xdr:sp macro="" textlink="">
      <xdr:nvSpPr>
        <xdr:cNvPr id="63" name="テキスト ボックス 62"/>
        <xdr:cNvSpPr txBox="1"/>
      </xdr:nvSpPr>
      <xdr:spPr>
        <a:xfrm>
          <a:off x="3225800" y="341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155356</xdr:rowOff>
    </xdr:from>
    <xdr:to>
      <xdr:col>2</xdr:col>
      <xdr:colOff>692150</xdr:colOff>
      <xdr:row>19</xdr:row>
      <xdr:rowOff>85506</xdr:rowOff>
    </xdr:to>
    <xdr:sp macro="" textlink="">
      <xdr:nvSpPr>
        <xdr:cNvPr id="64" name="フローチャート : 判断 63"/>
        <xdr:cNvSpPr/>
      </xdr:nvSpPr>
      <xdr:spPr bwMode="auto">
        <a:xfrm>
          <a:off x="2857500" y="32890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70283</xdr:rowOff>
    </xdr:from>
    <xdr:ext cx="762000" cy="259045"/>
    <xdr:sp macro="" textlink="">
      <xdr:nvSpPr>
        <xdr:cNvPr id="65" name="テキスト ボックス 64"/>
        <xdr:cNvSpPr txBox="1"/>
      </xdr:nvSpPr>
      <xdr:spPr>
        <a:xfrm>
          <a:off x="2527300" y="337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31650</xdr:rowOff>
    </xdr:from>
    <xdr:to>
      <xdr:col>5</xdr:col>
      <xdr:colOff>34925</xdr:colOff>
      <xdr:row>18</xdr:row>
      <xdr:rowOff>133250</xdr:rowOff>
    </xdr:to>
    <xdr:sp macro="" textlink="">
      <xdr:nvSpPr>
        <xdr:cNvPr id="71" name="円/楕円 70"/>
        <xdr:cNvSpPr/>
      </xdr:nvSpPr>
      <xdr:spPr bwMode="auto">
        <a:xfrm>
          <a:off x="5600700" y="3165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3727</xdr:rowOff>
    </xdr:from>
    <xdr:ext cx="762000" cy="259045"/>
    <xdr:sp macro="" textlink="">
      <xdr:nvSpPr>
        <xdr:cNvPr id="72" name="人口1人当たり決算額の推移該当値テキスト130"/>
        <xdr:cNvSpPr txBox="1"/>
      </xdr:nvSpPr>
      <xdr:spPr>
        <a:xfrm>
          <a:off x="5740400" y="3137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84,145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134439</xdr:rowOff>
    </xdr:from>
    <xdr:to>
      <xdr:col>4</xdr:col>
      <xdr:colOff>520700</xdr:colOff>
      <xdr:row>19</xdr:row>
      <xdr:rowOff>64589</xdr:rowOff>
    </xdr:to>
    <xdr:sp macro="" textlink="">
      <xdr:nvSpPr>
        <xdr:cNvPr id="73" name="円/楕円 72"/>
        <xdr:cNvSpPr/>
      </xdr:nvSpPr>
      <xdr:spPr bwMode="auto">
        <a:xfrm>
          <a:off x="4953000" y="3268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74765</xdr:rowOff>
    </xdr:from>
    <xdr:ext cx="736600" cy="259045"/>
    <xdr:sp macro="" textlink="">
      <xdr:nvSpPr>
        <xdr:cNvPr id="74" name="テキスト ボックス 73"/>
        <xdr:cNvSpPr txBox="1"/>
      </xdr:nvSpPr>
      <xdr:spPr>
        <a:xfrm>
          <a:off x="4622800" y="3037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77,850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157919</xdr:rowOff>
    </xdr:from>
    <xdr:to>
      <xdr:col>3</xdr:col>
      <xdr:colOff>955675</xdr:colOff>
      <xdr:row>19</xdr:row>
      <xdr:rowOff>88069</xdr:rowOff>
    </xdr:to>
    <xdr:sp macro="" textlink="">
      <xdr:nvSpPr>
        <xdr:cNvPr id="75" name="円/楕円 74"/>
        <xdr:cNvSpPr/>
      </xdr:nvSpPr>
      <xdr:spPr bwMode="auto">
        <a:xfrm>
          <a:off x="4254500" y="3291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98246</xdr:rowOff>
    </xdr:from>
    <xdr:ext cx="762000" cy="259045"/>
    <xdr:sp macro="" textlink="">
      <xdr:nvSpPr>
        <xdr:cNvPr id="76" name="テキスト ボックス 75"/>
        <xdr:cNvSpPr txBox="1"/>
      </xdr:nvSpPr>
      <xdr:spPr>
        <a:xfrm>
          <a:off x="3924300" y="306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76,412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125833</xdr:rowOff>
    </xdr:from>
    <xdr:to>
      <xdr:col>3</xdr:col>
      <xdr:colOff>257175</xdr:colOff>
      <xdr:row>19</xdr:row>
      <xdr:rowOff>55983</xdr:rowOff>
    </xdr:to>
    <xdr:sp macro="" textlink="">
      <xdr:nvSpPr>
        <xdr:cNvPr id="77" name="円/楕円 76"/>
        <xdr:cNvSpPr/>
      </xdr:nvSpPr>
      <xdr:spPr bwMode="auto">
        <a:xfrm>
          <a:off x="3556000" y="3259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66160</xdr:rowOff>
    </xdr:from>
    <xdr:ext cx="762000" cy="259045"/>
    <xdr:sp macro="" textlink="">
      <xdr:nvSpPr>
        <xdr:cNvPr id="78" name="テキスト ボックス 77"/>
        <xdr:cNvSpPr txBox="1"/>
      </xdr:nvSpPr>
      <xdr:spPr>
        <a:xfrm>
          <a:off x="3225800" y="302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78,377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52175</xdr:rowOff>
    </xdr:from>
    <xdr:to>
      <xdr:col>2</xdr:col>
      <xdr:colOff>692150</xdr:colOff>
      <xdr:row>18</xdr:row>
      <xdr:rowOff>153775</xdr:rowOff>
    </xdr:to>
    <xdr:sp macro="" textlink="">
      <xdr:nvSpPr>
        <xdr:cNvPr id="79" name="円/楕円 78"/>
        <xdr:cNvSpPr/>
      </xdr:nvSpPr>
      <xdr:spPr bwMode="auto">
        <a:xfrm>
          <a:off x="2857500" y="3185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163952</xdr:rowOff>
    </xdr:from>
    <xdr:ext cx="762000" cy="259045"/>
    <xdr:sp macro="" textlink="">
      <xdr:nvSpPr>
        <xdr:cNvPr id="80" name="テキスト ボックス 79"/>
        <xdr:cNvSpPr txBox="1"/>
      </xdr:nvSpPr>
      <xdr:spPr>
        <a:xfrm>
          <a:off x="2527300" y="2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82,888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30383</xdr:rowOff>
    </xdr:from>
    <xdr:ext cx="762000" cy="259045"/>
    <xdr:sp macro="" textlink="">
      <xdr:nvSpPr>
        <xdr:cNvPr id="110" name="人口1人当たり決算額の推移最小値テキスト445"/>
        <xdr:cNvSpPr txBox="1"/>
      </xdr:nvSpPr>
      <xdr:spPr>
        <a:xfrm>
          <a:off x="5740400" y="749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318570</xdr:rowOff>
    </xdr:from>
    <xdr:to>
      <xdr:col>4</xdr:col>
      <xdr:colOff>1117600</xdr:colOff>
      <xdr:row>37</xdr:row>
      <xdr:rowOff>321333</xdr:rowOff>
    </xdr:to>
    <xdr:cxnSp macro="">
      <xdr:nvCxnSpPr>
        <xdr:cNvPr id="114" name="直線コネクタ 113"/>
        <xdr:cNvCxnSpPr/>
      </xdr:nvCxnSpPr>
      <xdr:spPr bwMode="auto">
        <a:xfrm>
          <a:off x="5003800" y="7443270"/>
          <a:ext cx="647700" cy="2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249624</xdr:rowOff>
    </xdr:from>
    <xdr:ext cx="762000" cy="259045"/>
    <xdr:sp macro="" textlink="">
      <xdr:nvSpPr>
        <xdr:cNvPr id="115" name="人口1人当たり決算額の推移平均値テキスト445"/>
        <xdr:cNvSpPr txBox="1"/>
      </xdr:nvSpPr>
      <xdr:spPr>
        <a:xfrm>
          <a:off x="5740400" y="7374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308257</xdr:rowOff>
    </xdr:from>
    <xdr:to>
      <xdr:col>4</xdr:col>
      <xdr:colOff>469900</xdr:colOff>
      <xdr:row>37</xdr:row>
      <xdr:rowOff>318570</xdr:rowOff>
    </xdr:to>
    <xdr:cxnSp macro="">
      <xdr:nvCxnSpPr>
        <xdr:cNvPr id="117" name="直線コネクタ 116"/>
        <xdr:cNvCxnSpPr/>
      </xdr:nvCxnSpPr>
      <xdr:spPr bwMode="auto">
        <a:xfrm>
          <a:off x="4305300" y="7432957"/>
          <a:ext cx="698500" cy="10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320356</xdr:rowOff>
    </xdr:from>
    <xdr:to>
      <xdr:col>4</xdr:col>
      <xdr:colOff>520700</xdr:colOff>
      <xdr:row>38</xdr:row>
      <xdr:rowOff>79056</xdr:rowOff>
    </xdr:to>
    <xdr:sp macro="" textlink="">
      <xdr:nvSpPr>
        <xdr:cNvPr id="118" name="フローチャート : 判断 117"/>
        <xdr:cNvSpPr/>
      </xdr:nvSpPr>
      <xdr:spPr bwMode="auto">
        <a:xfrm>
          <a:off x="4953000" y="7445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63833</xdr:rowOff>
    </xdr:from>
    <xdr:ext cx="736600" cy="259045"/>
    <xdr:sp macro="" textlink="">
      <xdr:nvSpPr>
        <xdr:cNvPr id="119" name="テキスト ボックス 118"/>
        <xdr:cNvSpPr txBox="1"/>
      </xdr:nvSpPr>
      <xdr:spPr>
        <a:xfrm>
          <a:off x="4622800" y="7531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306962</xdr:rowOff>
    </xdr:from>
    <xdr:to>
      <xdr:col>3</xdr:col>
      <xdr:colOff>904875</xdr:colOff>
      <xdr:row>37</xdr:row>
      <xdr:rowOff>308257</xdr:rowOff>
    </xdr:to>
    <xdr:cxnSp macro="">
      <xdr:nvCxnSpPr>
        <xdr:cNvPr id="120" name="直線コネクタ 119"/>
        <xdr:cNvCxnSpPr/>
      </xdr:nvCxnSpPr>
      <xdr:spPr bwMode="auto">
        <a:xfrm>
          <a:off x="3606800" y="7431662"/>
          <a:ext cx="698500" cy="1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312813</xdr:rowOff>
    </xdr:from>
    <xdr:to>
      <xdr:col>3</xdr:col>
      <xdr:colOff>955675</xdr:colOff>
      <xdr:row>38</xdr:row>
      <xdr:rowOff>71513</xdr:rowOff>
    </xdr:to>
    <xdr:sp macro="" textlink="">
      <xdr:nvSpPr>
        <xdr:cNvPr id="121" name="フローチャート : 判断 120"/>
        <xdr:cNvSpPr/>
      </xdr:nvSpPr>
      <xdr:spPr bwMode="auto">
        <a:xfrm>
          <a:off x="4254500" y="743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56290</xdr:rowOff>
    </xdr:from>
    <xdr:ext cx="762000" cy="259045"/>
    <xdr:sp macro="" textlink="">
      <xdr:nvSpPr>
        <xdr:cNvPr id="122" name="テキスト ボックス 121"/>
        <xdr:cNvSpPr txBox="1"/>
      </xdr:nvSpPr>
      <xdr:spPr>
        <a:xfrm>
          <a:off x="3924300" y="752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287584</xdr:rowOff>
    </xdr:from>
    <xdr:to>
      <xdr:col>3</xdr:col>
      <xdr:colOff>206375</xdr:colOff>
      <xdr:row>37</xdr:row>
      <xdr:rowOff>306962</xdr:rowOff>
    </xdr:to>
    <xdr:cxnSp macro="">
      <xdr:nvCxnSpPr>
        <xdr:cNvPr id="123" name="直線コネクタ 122"/>
        <xdr:cNvCxnSpPr/>
      </xdr:nvCxnSpPr>
      <xdr:spPr bwMode="auto">
        <a:xfrm>
          <a:off x="2908300" y="7412284"/>
          <a:ext cx="698500" cy="19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307029</xdr:rowOff>
    </xdr:from>
    <xdr:to>
      <xdr:col>3</xdr:col>
      <xdr:colOff>257175</xdr:colOff>
      <xdr:row>38</xdr:row>
      <xdr:rowOff>65729</xdr:rowOff>
    </xdr:to>
    <xdr:sp macro="" textlink="">
      <xdr:nvSpPr>
        <xdr:cNvPr id="124" name="フローチャート : 判断 123"/>
        <xdr:cNvSpPr/>
      </xdr:nvSpPr>
      <xdr:spPr bwMode="auto">
        <a:xfrm>
          <a:off x="3556000" y="74317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50506</xdr:rowOff>
    </xdr:from>
    <xdr:ext cx="762000" cy="259045"/>
    <xdr:sp macro="" textlink="">
      <xdr:nvSpPr>
        <xdr:cNvPr id="125" name="テキスト ボックス 124"/>
        <xdr:cNvSpPr txBox="1"/>
      </xdr:nvSpPr>
      <xdr:spPr>
        <a:xfrm>
          <a:off x="3225800" y="7518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300403</xdr:rowOff>
    </xdr:from>
    <xdr:to>
      <xdr:col>2</xdr:col>
      <xdr:colOff>692150</xdr:colOff>
      <xdr:row>38</xdr:row>
      <xdr:rowOff>59103</xdr:rowOff>
    </xdr:to>
    <xdr:sp macro="" textlink="">
      <xdr:nvSpPr>
        <xdr:cNvPr id="126" name="フローチャート : 判断 125"/>
        <xdr:cNvSpPr/>
      </xdr:nvSpPr>
      <xdr:spPr bwMode="auto">
        <a:xfrm>
          <a:off x="2857500" y="7425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43880</xdr:rowOff>
    </xdr:from>
    <xdr:ext cx="762000" cy="259045"/>
    <xdr:sp macro="" textlink="">
      <xdr:nvSpPr>
        <xdr:cNvPr id="127" name="テキスト ボックス 126"/>
        <xdr:cNvSpPr txBox="1"/>
      </xdr:nvSpPr>
      <xdr:spPr>
        <a:xfrm>
          <a:off x="2527300" y="7511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270533</xdr:rowOff>
    </xdr:from>
    <xdr:to>
      <xdr:col>5</xdr:col>
      <xdr:colOff>34925</xdr:colOff>
      <xdr:row>38</xdr:row>
      <xdr:rowOff>29233</xdr:rowOff>
    </xdr:to>
    <xdr:sp macro="" textlink="">
      <xdr:nvSpPr>
        <xdr:cNvPr id="133" name="円/楕円 132"/>
        <xdr:cNvSpPr/>
      </xdr:nvSpPr>
      <xdr:spPr bwMode="auto">
        <a:xfrm>
          <a:off x="5600700" y="7395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52110</xdr:rowOff>
    </xdr:from>
    <xdr:ext cx="762000" cy="259045"/>
    <xdr:sp macro="" textlink="">
      <xdr:nvSpPr>
        <xdr:cNvPr id="134" name="人口1人当たり決算額の推移該当値テキスト445"/>
        <xdr:cNvSpPr txBox="1"/>
      </xdr:nvSpPr>
      <xdr:spPr>
        <a:xfrm>
          <a:off x="5740400" y="7176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28,994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267770</xdr:rowOff>
    </xdr:from>
    <xdr:to>
      <xdr:col>4</xdr:col>
      <xdr:colOff>520700</xdr:colOff>
      <xdr:row>38</xdr:row>
      <xdr:rowOff>26470</xdr:rowOff>
    </xdr:to>
    <xdr:sp macro="" textlink="">
      <xdr:nvSpPr>
        <xdr:cNvPr id="135" name="円/楕円 134"/>
        <xdr:cNvSpPr/>
      </xdr:nvSpPr>
      <xdr:spPr bwMode="auto">
        <a:xfrm>
          <a:off x="4953000" y="7392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36647</xdr:rowOff>
    </xdr:from>
    <xdr:ext cx="736600" cy="259045"/>
    <xdr:sp macro="" textlink="">
      <xdr:nvSpPr>
        <xdr:cNvPr id="136" name="テキスト ボックス 135"/>
        <xdr:cNvSpPr txBox="1"/>
      </xdr:nvSpPr>
      <xdr:spPr>
        <a:xfrm>
          <a:off x="4622800" y="7161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29,719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257457</xdr:rowOff>
    </xdr:from>
    <xdr:to>
      <xdr:col>3</xdr:col>
      <xdr:colOff>955675</xdr:colOff>
      <xdr:row>38</xdr:row>
      <xdr:rowOff>16157</xdr:rowOff>
    </xdr:to>
    <xdr:sp macro="" textlink="">
      <xdr:nvSpPr>
        <xdr:cNvPr id="137" name="円/楕円 136"/>
        <xdr:cNvSpPr/>
      </xdr:nvSpPr>
      <xdr:spPr bwMode="auto">
        <a:xfrm>
          <a:off x="4254500" y="7382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26334</xdr:rowOff>
    </xdr:from>
    <xdr:ext cx="762000" cy="259045"/>
    <xdr:sp macro="" textlink="">
      <xdr:nvSpPr>
        <xdr:cNvPr id="138" name="テキスト ボックス 137"/>
        <xdr:cNvSpPr txBox="1"/>
      </xdr:nvSpPr>
      <xdr:spPr>
        <a:xfrm>
          <a:off x="3924300" y="715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32,426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256162</xdr:rowOff>
    </xdr:from>
    <xdr:to>
      <xdr:col>3</xdr:col>
      <xdr:colOff>257175</xdr:colOff>
      <xdr:row>38</xdr:row>
      <xdr:rowOff>14862</xdr:rowOff>
    </xdr:to>
    <xdr:sp macro="" textlink="">
      <xdr:nvSpPr>
        <xdr:cNvPr id="139" name="円/楕円 138"/>
        <xdr:cNvSpPr/>
      </xdr:nvSpPr>
      <xdr:spPr bwMode="auto">
        <a:xfrm>
          <a:off x="3556000" y="7380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25039</xdr:rowOff>
    </xdr:from>
    <xdr:ext cx="762000" cy="259045"/>
    <xdr:sp macro="" textlink="">
      <xdr:nvSpPr>
        <xdr:cNvPr id="140" name="テキスト ボックス 139"/>
        <xdr:cNvSpPr txBox="1"/>
      </xdr:nvSpPr>
      <xdr:spPr>
        <a:xfrm>
          <a:off x="3225800" y="714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32,766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236784</xdr:rowOff>
    </xdr:from>
    <xdr:to>
      <xdr:col>2</xdr:col>
      <xdr:colOff>692150</xdr:colOff>
      <xdr:row>37</xdr:row>
      <xdr:rowOff>338384</xdr:rowOff>
    </xdr:to>
    <xdr:sp macro="" textlink="">
      <xdr:nvSpPr>
        <xdr:cNvPr id="141" name="円/楕円 140"/>
        <xdr:cNvSpPr/>
      </xdr:nvSpPr>
      <xdr:spPr bwMode="auto">
        <a:xfrm>
          <a:off x="2857500" y="7361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5661</xdr:rowOff>
    </xdr:from>
    <xdr:ext cx="762000" cy="259045"/>
    <xdr:sp macro="" textlink="">
      <xdr:nvSpPr>
        <xdr:cNvPr id="142" name="テキスト ボックス 141"/>
        <xdr:cNvSpPr txBox="1"/>
      </xdr:nvSpPr>
      <xdr:spPr>
        <a:xfrm>
          <a:off x="2527300" y="713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37,852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鳥取県倉吉市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48,889
48,655
272.06
30,716,306
29,872,345
744,069
14,328,777
31,615,539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117.8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86765</xdr:rowOff>
    </xdr:from>
    <xdr:to>
      <xdr:col>6</xdr:col>
      <xdr:colOff>511175</xdr:colOff>
      <xdr:row>37</xdr:row>
      <xdr:rowOff>96523</xdr:rowOff>
    </xdr:to>
    <xdr:cxnSp macro="">
      <xdr:nvCxnSpPr>
        <xdr:cNvPr id="65" name="直線コネクタ 64"/>
        <xdr:cNvCxnSpPr/>
      </xdr:nvCxnSpPr>
      <xdr:spPr>
        <a:xfrm>
          <a:off x="3797300" y="6430415"/>
          <a:ext cx="838200" cy="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103519</xdr:rowOff>
    </xdr:from>
    <xdr:ext cx="534377" cy="259045"/>
    <xdr:sp macro="" textlink="">
      <xdr:nvSpPr>
        <xdr:cNvPr id="66" name="人件費平均値テキスト"/>
        <xdr:cNvSpPr txBox="1"/>
      </xdr:nvSpPr>
      <xdr:spPr>
        <a:xfrm>
          <a:off x="4686300" y="593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86065</xdr:rowOff>
    </xdr:from>
    <xdr:to>
      <xdr:col>5</xdr:col>
      <xdr:colOff>358775</xdr:colOff>
      <xdr:row>37</xdr:row>
      <xdr:rowOff>86765</xdr:rowOff>
    </xdr:to>
    <xdr:cxnSp macro="">
      <xdr:nvCxnSpPr>
        <xdr:cNvPr id="68" name="直線コネクタ 67"/>
        <xdr:cNvCxnSpPr/>
      </xdr:nvCxnSpPr>
      <xdr:spPr>
        <a:xfrm>
          <a:off x="2908300" y="6429715"/>
          <a:ext cx="889000" cy="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72984</xdr:rowOff>
    </xdr:from>
    <xdr:to>
      <xdr:col>5</xdr:col>
      <xdr:colOff>409575</xdr:colOff>
      <xdr:row>38</xdr:row>
      <xdr:rowOff>3134</xdr:rowOff>
    </xdr:to>
    <xdr:sp macro="" textlink="">
      <xdr:nvSpPr>
        <xdr:cNvPr id="69" name="フローチャート : 判断 68"/>
        <xdr:cNvSpPr/>
      </xdr:nvSpPr>
      <xdr:spPr>
        <a:xfrm>
          <a:off x="3746500" y="641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165711</xdr:rowOff>
    </xdr:from>
    <xdr:ext cx="534377" cy="259045"/>
    <xdr:sp macro="" textlink="">
      <xdr:nvSpPr>
        <xdr:cNvPr id="70" name="テキスト ボックス 69"/>
        <xdr:cNvSpPr txBox="1"/>
      </xdr:nvSpPr>
      <xdr:spPr>
        <a:xfrm>
          <a:off x="3530111" y="650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86065</xdr:rowOff>
    </xdr:from>
    <xdr:to>
      <xdr:col>4</xdr:col>
      <xdr:colOff>155575</xdr:colOff>
      <xdr:row>37</xdr:row>
      <xdr:rowOff>121326</xdr:rowOff>
    </xdr:to>
    <xdr:cxnSp macro="">
      <xdr:nvCxnSpPr>
        <xdr:cNvPr id="71" name="直線コネクタ 70"/>
        <xdr:cNvCxnSpPr/>
      </xdr:nvCxnSpPr>
      <xdr:spPr>
        <a:xfrm flipV="1">
          <a:off x="2019300" y="6429715"/>
          <a:ext cx="889000" cy="3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78370</xdr:rowOff>
    </xdr:from>
    <xdr:to>
      <xdr:col>4</xdr:col>
      <xdr:colOff>206375</xdr:colOff>
      <xdr:row>38</xdr:row>
      <xdr:rowOff>8520</xdr:rowOff>
    </xdr:to>
    <xdr:sp macro="" textlink="">
      <xdr:nvSpPr>
        <xdr:cNvPr id="72" name="フローチャート : 判断 71"/>
        <xdr:cNvSpPr/>
      </xdr:nvSpPr>
      <xdr:spPr>
        <a:xfrm>
          <a:off x="2857500" y="642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171097</xdr:rowOff>
    </xdr:from>
    <xdr:ext cx="534377" cy="259045"/>
    <xdr:sp macro="" textlink="">
      <xdr:nvSpPr>
        <xdr:cNvPr id="73" name="テキスト ボックス 72"/>
        <xdr:cNvSpPr txBox="1"/>
      </xdr:nvSpPr>
      <xdr:spPr>
        <a:xfrm>
          <a:off x="2641111" y="651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44288</xdr:rowOff>
    </xdr:from>
    <xdr:to>
      <xdr:col>2</xdr:col>
      <xdr:colOff>638175</xdr:colOff>
      <xdr:row>37</xdr:row>
      <xdr:rowOff>121326</xdr:rowOff>
    </xdr:to>
    <xdr:cxnSp macro="">
      <xdr:nvCxnSpPr>
        <xdr:cNvPr id="74" name="直線コネクタ 73"/>
        <xdr:cNvCxnSpPr/>
      </xdr:nvCxnSpPr>
      <xdr:spPr>
        <a:xfrm>
          <a:off x="1130300" y="6387938"/>
          <a:ext cx="889000" cy="7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49195</xdr:rowOff>
    </xdr:from>
    <xdr:to>
      <xdr:col>3</xdr:col>
      <xdr:colOff>3175</xdr:colOff>
      <xdr:row>37</xdr:row>
      <xdr:rowOff>150795</xdr:rowOff>
    </xdr:to>
    <xdr:sp macro="" textlink="">
      <xdr:nvSpPr>
        <xdr:cNvPr id="75" name="フローチャート : 判断 74"/>
        <xdr:cNvSpPr/>
      </xdr:nvSpPr>
      <xdr:spPr>
        <a:xfrm>
          <a:off x="1968500" y="63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167322</xdr:rowOff>
    </xdr:from>
    <xdr:ext cx="534377" cy="259045"/>
    <xdr:sp macro="" textlink="">
      <xdr:nvSpPr>
        <xdr:cNvPr id="76" name="テキスト ボックス 75"/>
        <xdr:cNvSpPr txBox="1"/>
      </xdr:nvSpPr>
      <xdr:spPr>
        <a:xfrm>
          <a:off x="1752111" y="61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14777</xdr:rowOff>
    </xdr:from>
    <xdr:to>
      <xdr:col>1</xdr:col>
      <xdr:colOff>485775</xdr:colOff>
      <xdr:row>37</xdr:row>
      <xdr:rowOff>116377</xdr:rowOff>
    </xdr:to>
    <xdr:sp macro="" textlink="">
      <xdr:nvSpPr>
        <xdr:cNvPr id="77" name="フローチャート : 判断 76"/>
        <xdr:cNvSpPr/>
      </xdr:nvSpPr>
      <xdr:spPr>
        <a:xfrm>
          <a:off x="1079500" y="635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107504</xdr:rowOff>
    </xdr:from>
    <xdr:ext cx="534377" cy="259045"/>
    <xdr:sp macro="" textlink="">
      <xdr:nvSpPr>
        <xdr:cNvPr id="78" name="テキスト ボックス 77"/>
        <xdr:cNvSpPr txBox="1"/>
      </xdr:nvSpPr>
      <xdr:spPr>
        <a:xfrm>
          <a:off x="863111" y="645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45723</xdr:rowOff>
    </xdr:from>
    <xdr:to>
      <xdr:col>6</xdr:col>
      <xdr:colOff>561975</xdr:colOff>
      <xdr:row>37</xdr:row>
      <xdr:rowOff>147323</xdr:rowOff>
    </xdr:to>
    <xdr:sp macro="" textlink="">
      <xdr:nvSpPr>
        <xdr:cNvPr id="84" name="円/楕円 83"/>
        <xdr:cNvSpPr/>
      </xdr:nvSpPr>
      <xdr:spPr>
        <a:xfrm>
          <a:off x="4584700" y="638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24150</xdr:rowOff>
    </xdr:from>
    <xdr:ext cx="534377" cy="259045"/>
    <xdr:sp macro="" textlink="">
      <xdr:nvSpPr>
        <xdr:cNvPr id="85" name="人件費該当値テキスト"/>
        <xdr:cNvSpPr txBox="1"/>
      </xdr:nvSpPr>
      <xdr:spPr>
        <a:xfrm>
          <a:off x="4686300" y="63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67,022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35965</xdr:rowOff>
    </xdr:from>
    <xdr:to>
      <xdr:col>5</xdr:col>
      <xdr:colOff>409575</xdr:colOff>
      <xdr:row>37</xdr:row>
      <xdr:rowOff>137565</xdr:rowOff>
    </xdr:to>
    <xdr:sp macro="" textlink="">
      <xdr:nvSpPr>
        <xdr:cNvPr id="86" name="円/楕円 85"/>
        <xdr:cNvSpPr/>
      </xdr:nvSpPr>
      <xdr:spPr>
        <a:xfrm>
          <a:off x="3746500" y="637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154092</xdr:rowOff>
    </xdr:from>
    <xdr:ext cx="534377" cy="259045"/>
    <xdr:sp macro="" textlink="">
      <xdr:nvSpPr>
        <xdr:cNvPr id="87" name="テキスト ボックス 86"/>
        <xdr:cNvSpPr txBox="1"/>
      </xdr:nvSpPr>
      <xdr:spPr>
        <a:xfrm>
          <a:off x="3530111" y="615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67,705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35265</xdr:rowOff>
    </xdr:from>
    <xdr:to>
      <xdr:col>4</xdr:col>
      <xdr:colOff>206375</xdr:colOff>
      <xdr:row>37</xdr:row>
      <xdr:rowOff>136865</xdr:rowOff>
    </xdr:to>
    <xdr:sp macro="" textlink="">
      <xdr:nvSpPr>
        <xdr:cNvPr id="88" name="円/楕円 87"/>
        <xdr:cNvSpPr/>
      </xdr:nvSpPr>
      <xdr:spPr>
        <a:xfrm>
          <a:off x="2857500" y="63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153392</xdr:rowOff>
    </xdr:from>
    <xdr:ext cx="534377" cy="259045"/>
    <xdr:sp macro="" textlink="">
      <xdr:nvSpPr>
        <xdr:cNvPr id="89" name="テキスト ボックス 88"/>
        <xdr:cNvSpPr txBox="1"/>
      </xdr:nvSpPr>
      <xdr:spPr>
        <a:xfrm>
          <a:off x="2641111" y="615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67,754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70526</xdr:rowOff>
    </xdr:from>
    <xdr:to>
      <xdr:col>3</xdr:col>
      <xdr:colOff>3175</xdr:colOff>
      <xdr:row>38</xdr:row>
      <xdr:rowOff>676</xdr:rowOff>
    </xdr:to>
    <xdr:sp macro="" textlink="">
      <xdr:nvSpPr>
        <xdr:cNvPr id="90" name="円/楕円 89"/>
        <xdr:cNvSpPr/>
      </xdr:nvSpPr>
      <xdr:spPr>
        <a:xfrm>
          <a:off x="1968500" y="641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163253</xdr:rowOff>
    </xdr:from>
    <xdr:ext cx="534377" cy="259045"/>
    <xdr:sp macro="" textlink="">
      <xdr:nvSpPr>
        <xdr:cNvPr id="91" name="テキスト ボックス 90"/>
        <xdr:cNvSpPr txBox="1"/>
      </xdr:nvSpPr>
      <xdr:spPr>
        <a:xfrm>
          <a:off x="1752111" y="650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65,286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164938</xdr:rowOff>
    </xdr:from>
    <xdr:to>
      <xdr:col>1</xdr:col>
      <xdr:colOff>485775</xdr:colOff>
      <xdr:row>37</xdr:row>
      <xdr:rowOff>95088</xdr:rowOff>
    </xdr:to>
    <xdr:sp macro="" textlink="">
      <xdr:nvSpPr>
        <xdr:cNvPr id="92" name="円/楕円 91"/>
        <xdr:cNvSpPr/>
      </xdr:nvSpPr>
      <xdr:spPr>
        <a:xfrm>
          <a:off x="1079500" y="633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111615</xdr:rowOff>
    </xdr:from>
    <xdr:ext cx="534377" cy="259045"/>
    <xdr:sp macro="" textlink="">
      <xdr:nvSpPr>
        <xdr:cNvPr id="93" name="テキスト ボックス 92"/>
        <xdr:cNvSpPr txBox="1"/>
      </xdr:nvSpPr>
      <xdr:spPr>
        <a:xfrm>
          <a:off x="863111" y="61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64,638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101854</xdr:rowOff>
    </xdr:from>
    <xdr:to>
      <xdr:col>6</xdr:col>
      <xdr:colOff>511175</xdr:colOff>
      <xdr:row>56</xdr:row>
      <xdr:rowOff>153365</xdr:rowOff>
    </xdr:to>
    <xdr:cxnSp macro="">
      <xdr:nvCxnSpPr>
        <xdr:cNvPr id="123" name="直線コネクタ 122"/>
        <xdr:cNvCxnSpPr/>
      </xdr:nvCxnSpPr>
      <xdr:spPr>
        <a:xfrm flipV="1">
          <a:off x="3797300" y="9703054"/>
          <a:ext cx="838200" cy="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23512</xdr:rowOff>
    </xdr:from>
    <xdr:ext cx="534377" cy="259045"/>
    <xdr:sp macro="" textlink="">
      <xdr:nvSpPr>
        <xdr:cNvPr id="124" name="物件費平均値テキスト"/>
        <xdr:cNvSpPr txBox="1"/>
      </xdr:nvSpPr>
      <xdr:spPr>
        <a:xfrm>
          <a:off x="4686300" y="94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153365</xdr:rowOff>
    </xdr:from>
    <xdr:to>
      <xdr:col>5</xdr:col>
      <xdr:colOff>358775</xdr:colOff>
      <xdr:row>57</xdr:row>
      <xdr:rowOff>45974</xdr:rowOff>
    </xdr:to>
    <xdr:cxnSp macro="">
      <xdr:nvCxnSpPr>
        <xdr:cNvPr id="126" name="直線コネクタ 125"/>
        <xdr:cNvCxnSpPr/>
      </xdr:nvCxnSpPr>
      <xdr:spPr>
        <a:xfrm flipV="1">
          <a:off x="2908300" y="9754565"/>
          <a:ext cx="889000" cy="6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165570</xdr:rowOff>
    </xdr:from>
    <xdr:to>
      <xdr:col>5</xdr:col>
      <xdr:colOff>409575</xdr:colOff>
      <xdr:row>57</xdr:row>
      <xdr:rowOff>95720</xdr:rowOff>
    </xdr:to>
    <xdr:sp macro="" textlink="">
      <xdr:nvSpPr>
        <xdr:cNvPr id="127" name="フローチャート : 判断 126"/>
        <xdr:cNvSpPr/>
      </xdr:nvSpPr>
      <xdr:spPr>
        <a:xfrm>
          <a:off x="3746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86847</xdr:rowOff>
    </xdr:from>
    <xdr:ext cx="534377" cy="259045"/>
    <xdr:sp macro="" textlink="">
      <xdr:nvSpPr>
        <xdr:cNvPr id="128" name="テキスト ボックス 127"/>
        <xdr:cNvSpPr txBox="1"/>
      </xdr:nvSpPr>
      <xdr:spPr>
        <a:xfrm>
          <a:off x="3530111" y="98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36106</xdr:rowOff>
    </xdr:from>
    <xdr:to>
      <xdr:col>4</xdr:col>
      <xdr:colOff>155575</xdr:colOff>
      <xdr:row>57</xdr:row>
      <xdr:rowOff>45974</xdr:rowOff>
    </xdr:to>
    <xdr:cxnSp macro="">
      <xdr:nvCxnSpPr>
        <xdr:cNvPr id="129" name="直線コネクタ 128"/>
        <xdr:cNvCxnSpPr/>
      </xdr:nvCxnSpPr>
      <xdr:spPr>
        <a:xfrm>
          <a:off x="2019300" y="9808756"/>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159614</xdr:rowOff>
    </xdr:from>
    <xdr:to>
      <xdr:col>4</xdr:col>
      <xdr:colOff>206375</xdr:colOff>
      <xdr:row>57</xdr:row>
      <xdr:rowOff>89764</xdr:rowOff>
    </xdr:to>
    <xdr:sp macro="" textlink="">
      <xdr:nvSpPr>
        <xdr:cNvPr id="130" name="フローチャート : 判断 129"/>
        <xdr:cNvSpPr/>
      </xdr:nvSpPr>
      <xdr:spPr>
        <a:xfrm>
          <a:off x="2857500" y="97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106291</xdr:rowOff>
    </xdr:from>
    <xdr:ext cx="534377" cy="259045"/>
    <xdr:sp macro="" textlink="">
      <xdr:nvSpPr>
        <xdr:cNvPr id="131" name="テキスト ボックス 130"/>
        <xdr:cNvSpPr txBox="1"/>
      </xdr:nvSpPr>
      <xdr:spPr>
        <a:xfrm>
          <a:off x="2641111" y="95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6642</xdr:rowOff>
    </xdr:from>
    <xdr:to>
      <xdr:col>2</xdr:col>
      <xdr:colOff>638175</xdr:colOff>
      <xdr:row>57</xdr:row>
      <xdr:rowOff>36106</xdr:rowOff>
    </xdr:to>
    <xdr:cxnSp macro="">
      <xdr:nvCxnSpPr>
        <xdr:cNvPr id="132" name="直線コネクタ 131"/>
        <xdr:cNvCxnSpPr/>
      </xdr:nvCxnSpPr>
      <xdr:spPr>
        <a:xfrm>
          <a:off x="1130300" y="9779292"/>
          <a:ext cx="889000" cy="2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31229</xdr:rowOff>
    </xdr:from>
    <xdr:to>
      <xdr:col>3</xdr:col>
      <xdr:colOff>3175</xdr:colOff>
      <xdr:row>57</xdr:row>
      <xdr:rowOff>132829</xdr:rowOff>
    </xdr:to>
    <xdr:sp macro="" textlink="">
      <xdr:nvSpPr>
        <xdr:cNvPr id="133" name="フローチャート : 判断 132"/>
        <xdr:cNvSpPr/>
      </xdr:nvSpPr>
      <xdr:spPr>
        <a:xfrm>
          <a:off x="1968500" y="980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123956</xdr:rowOff>
    </xdr:from>
    <xdr:ext cx="534377" cy="259045"/>
    <xdr:sp macro="" textlink="">
      <xdr:nvSpPr>
        <xdr:cNvPr id="134" name="テキスト ボックス 133"/>
        <xdr:cNvSpPr txBox="1"/>
      </xdr:nvSpPr>
      <xdr:spPr>
        <a:xfrm>
          <a:off x="1752111" y="989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37744</xdr:rowOff>
    </xdr:from>
    <xdr:to>
      <xdr:col>1</xdr:col>
      <xdr:colOff>485775</xdr:colOff>
      <xdr:row>57</xdr:row>
      <xdr:rowOff>139344</xdr:rowOff>
    </xdr:to>
    <xdr:sp macro="" textlink="">
      <xdr:nvSpPr>
        <xdr:cNvPr id="135" name="フローチャート : 判断 134"/>
        <xdr:cNvSpPr/>
      </xdr:nvSpPr>
      <xdr:spPr>
        <a:xfrm>
          <a:off x="1079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130471</xdr:rowOff>
    </xdr:from>
    <xdr:ext cx="534377" cy="259045"/>
    <xdr:sp macro="" textlink="">
      <xdr:nvSpPr>
        <xdr:cNvPr id="136" name="テキスト ボックス 135"/>
        <xdr:cNvSpPr txBox="1"/>
      </xdr:nvSpPr>
      <xdr:spPr>
        <a:xfrm>
          <a:off x="863111" y="99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51054</xdr:rowOff>
    </xdr:from>
    <xdr:to>
      <xdr:col>6</xdr:col>
      <xdr:colOff>561975</xdr:colOff>
      <xdr:row>56</xdr:row>
      <xdr:rowOff>152654</xdr:rowOff>
    </xdr:to>
    <xdr:sp macro="" textlink="">
      <xdr:nvSpPr>
        <xdr:cNvPr id="142" name="円/楕円 141"/>
        <xdr:cNvSpPr/>
      </xdr:nvSpPr>
      <xdr:spPr>
        <a:xfrm>
          <a:off x="4584700" y="965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29481</xdr:rowOff>
    </xdr:from>
    <xdr:ext cx="534377" cy="259045"/>
    <xdr:sp macro="" textlink="">
      <xdr:nvSpPr>
        <xdr:cNvPr id="143" name="物件費該当値テキスト"/>
        <xdr:cNvSpPr txBox="1"/>
      </xdr:nvSpPr>
      <xdr:spPr>
        <a:xfrm>
          <a:off x="4686300" y="963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65,980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102565</xdr:rowOff>
    </xdr:from>
    <xdr:to>
      <xdr:col>5</xdr:col>
      <xdr:colOff>409575</xdr:colOff>
      <xdr:row>57</xdr:row>
      <xdr:rowOff>32715</xdr:rowOff>
    </xdr:to>
    <xdr:sp macro="" textlink="">
      <xdr:nvSpPr>
        <xdr:cNvPr id="144" name="円/楕円 143"/>
        <xdr:cNvSpPr/>
      </xdr:nvSpPr>
      <xdr:spPr>
        <a:xfrm>
          <a:off x="3746500" y="97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49242</xdr:rowOff>
    </xdr:from>
    <xdr:ext cx="534377" cy="259045"/>
    <xdr:sp macro="" textlink="">
      <xdr:nvSpPr>
        <xdr:cNvPr id="145" name="テキスト ボックス 144"/>
        <xdr:cNvSpPr txBox="1"/>
      </xdr:nvSpPr>
      <xdr:spPr>
        <a:xfrm>
          <a:off x="3530111" y="947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61,924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166624</xdr:rowOff>
    </xdr:from>
    <xdr:to>
      <xdr:col>4</xdr:col>
      <xdr:colOff>206375</xdr:colOff>
      <xdr:row>57</xdr:row>
      <xdr:rowOff>96774</xdr:rowOff>
    </xdr:to>
    <xdr:sp macro="" textlink="">
      <xdr:nvSpPr>
        <xdr:cNvPr id="146" name="円/楕円 145"/>
        <xdr:cNvSpPr/>
      </xdr:nvSpPr>
      <xdr:spPr>
        <a:xfrm>
          <a:off x="2857500" y="976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87901</xdr:rowOff>
    </xdr:from>
    <xdr:ext cx="534377" cy="259045"/>
    <xdr:sp macro="" textlink="">
      <xdr:nvSpPr>
        <xdr:cNvPr id="147" name="テキスト ボックス 146"/>
        <xdr:cNvSpPr txBox="1"/>
      </xdr:nvSpPr>
      <xdr:spPr>
        <a:xfrm>
          <a:off x="2641111" y="986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56,880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156756</xdr:rowOff>
    </xdr:from>
    <xdr:to>
      <xdr:col>3</xdr:col>
      <xdr:colOff>3175</xdr:colOff>
      <xdr:row>57</xdr:row>
      <xdr:rowOff>86906</xdr:rowOff>
    </xdr:to>
    <xdr:sp macro="" textlink="">
      <xdr:nvSpPr>
        <xdr:cNvPr id="148" name="円/楕円 147"/>
        <xdr:cNvSpPr/>
      </xdr:nvSpPr>
      <xdr:spPr>
        <a:xfrm>
          <a:off x="1968500" y="97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103433</xdr:rowOff>
    </xdr:from>
    <xdr:ext cx="534377" cy="259045"/>
    <xdr:sp macro="" textlink="">
      <xdr:nvSpPr>
        <xdr:cNvPr id="149" name="テキスト ボックス 148"/>
        <xdr:cNvSpPr txBox="1"/>
      </xdr:nvSpPr>
      <xdr:spPr>
        <a:xfrm>
          <a:off x="1752111" y="953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127292</xdr:rowOff>
    </xdr:from>
    <xdr:to>
      <xdr:col>1</xdr:col>
      <xdr:colOff>485775</xdr:colOff>
      <xdr:row>57</xdr:row>
      <xdr:rowOff>57442</xdr:rowOff>
    </xdr:to>
    <xdr:sp macro="" textlink="">
      <xdr:nvSpPr>
        <xdr:cNvPr id="150" name="円/楕円 149"/>
        <xdr:cNvSpPr/>
      </xdr:nvSpPr>
      <xdr:spPr>
        <a:xfrm>
          <a:off x="1079500" y="97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73969</xdr:rowOff>
    </xdr:from>
    <xdr:ext cx="534377" cy="259045"/>
    <xdr:sp macro="" textlink="">
      <xdr:nvSpPr>
        <xdr:cNvPr id="151" name="テキスト ボックス 150"/>
        <xdr:cNvSpPr txBox="1"/>
      </xdr:nvSpPr>
      <xdr:spPr>
        <a:xfrm>
          <a:off x="863111" y="950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59,977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83350</xdr:rowOff>
    </xdr:from>
    <xdr:to>
      <xdr:col>6</xdr:col>
      <xdr:colOff>511175</xdr:colOff>
      <xdr:row>78</xdr:row>
      <xdr:rowOff>89179</xdr:rowOff>
    </xdr:to>
    <xdr:cxnSp macro="">
      <xdr:nvCxnSpPr>
        <xdr:cNvPr id="180" name="直線コネクタ 179"/>
        <xdr:cNvCxnSpPr/>
      </xdr:nvCxnSpPr>
      <xdr:spPr>
        <a:xfrm flipV="1">
          <a:off x="3797300" y="13456450"/>
          <a:ext cx="8382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89179</xdr:rowOff>
    </xdr:from>
    <xdr:to>
      <xdr:col>5</xdr:col>
      <xdr:colOff>358775</xdr:colOff>
      <xdr:row>78</xdr:row>
      <xdr:rowOff>101067</xdr:rowOff>
    </xdr:to>
    <xdr:cxnSp macro="">
      <xdr:nvCxnSpPr>
        <xdr:cNvPr id="183" name="直線コネクタ 182"/>
        <xdr:cNvCxnSpPr/>
      </xdr:nvCxnSpPr>
      <xdr:spPr>
        <a:xfrm flipV="1">
          <a:off x="2908300" y="13462279"/>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162891</xdr:rowOff>
    </xdr:from>
    <xdr:to>
      <xdr:col>5</xdr:col>
      <xdr:colOff>409575</xdr:colOff>
      <xdr:row>78</xdr:row>
      <xdr:rowOff>93041</xdr:rowOff>
    </xdr:to>
    <xdr:sp macro="" textlink="">
      <xdr:nvSpPr>
        <xdr:cNvPr id="184" name="フローチャート : 判断 183"/>
        <xdr:cNvSpPr/>
      </xdr:nvSpPr>
      <xdr:spPr>
        <a:xfrm>
          <a:off x="3746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109568</xdr:rowOff>
    </xdr:from>
    <xdr:ext cx="469744" cy="259045"/>
    <xdr:sp macro="" textlink="">
      <xdr:nvSpPr>
        <xdr:cNvPr id="185" name="テキスト ボックス 184"/>
        <xdr:cNvSpPr txBox="1"/>
      </xdr:nvSpPr>
      <xdr:spPr>
        <a:xfrm>
          <a:off x="3562427" y="1313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101067</xdr:rowOff>
    </xdr:from>
    <xdr:to>
      <xdr:col>4</xdr:col>
      <xdr:colOff>155575</xdr:colOff>
      <xdr:row>78</xdr:row>
      <xdr:rowOff>107620</xdr:rowOff>
    </xdr:to>
    <xdr:cxnSp macro="">
      <xdr:nvCxnSpPr>
        <xdr:cNvPr id="186" name="直線コネクタ 185"/>
        <xdr:cNvCxnSpPr/>
      </xdr:nvCxnSpPr>
      <xdr:spPr>
        <a:xfrm flipV="1">
          <a:off x="2019300" y="13474167"/>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170168</xdr:rowOff>
    </xdr:from>
    <xdr:to>
      <xdr:col>4</xdr:col>
      <xdr:colOff>206375</xdr:colOff>
      <xdr:row>78</xdr:row>
      <xdr:rowOff>100318</xdr:rowOff>
    </xdr:to>
    <xdr:sp macro="" textlink="">
      <xdr:nvSpPr>
        <xdr:cNvPr id="187" name="フローチャート : 判断 186"/>
        <xdr:cNvSpPr/>
      </xdr:nvSpPr>
      <xdr:spPr>
        <a:xfrm>
          <a:off x="2857500" y="133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116845</xdr:rowOff>
    </xdr:from>
    <xdr:ext cx="469744" cy="259045"/>
    <xdr:sp macro="" textlink="">
      <xdr:nvSpPr>
        <xdr:cNvPr id="188" name="テキスト ボックス 187"/>
        <xdr:cNvSpPr txBox="1"/>
      </xdr:nvSpPr>
      <xdr:spPr>
        <a:xfrm>
          <a:off x="2673427" y="13147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107620</xdr:rowOff>
    </xdr:from>
    <xdr:to>
      <xdr:col>2</xdr:col>
      <xdr:colOff>638175</xdr:colOff>
      <xdr:row>78</xdr:row>
      <xdr:rowOff>112992</xdr:rowOff>
    </xdr:to>
    <xdr:cxnSp macro="">
      <xdr:nvCxnSpPr>
        <xdr:cNvPr id="189" name="直線コネクタ 188"/>
        <xdr:cNvCxnSpPr/>
      </xdr:nvCxnSpPr>
      <xdr:spPr>
        <a:xfrm flipV="1">
          <a:off x="1130300" y="13480720"/>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166739</xdr:rowOff>
    </xdr:from>
    <xdr:to>
      <xdr:col>3</xdr:col>
      <xdr:colOff>3175</xdr:colOff>
      <xdr:row>78</xdr:row>
      <xdr:rowOff>96889</xdr:rowOff>
    </xdr:to>
    <xdr:sp macro="" textlink="">
      <xdr:nvSpPr>
        <xdr:cNvPr id="190" name="フローチャート : 判断 189"/>
        <xdr:cNvSpPr/>
      </xdr:nvSpPr>
      <xdr:spPr>
        <a:xfrm>
          <a:off x="1968500" y="1336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113416</xdr:rowOff>
    </xdr:from>
    <xdr:ext cx="469744" cy="259045"/>
    <xdr:sp macro="" textlink="">
      <xdr:nvSpPr>
        <xdr:cNvPr id="191" name="テキスト ボックス 190"/>
        <xdr:cNvSpPr txBox="1"/>
      </xdr:nvSpPr>
      <xdr:spPr>
        <a:xfrm>
          <a:off x="1784427" y="1314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6108</xdr:rowOff>
    </xdr:from>
    <xdr:to>
      <xdr:col>1</xdr:col>
      <xdr:colOff>485775</xdr:colOff>
      <xdr:row>78</xdr:row>
      <xdr:rowOff>107708</xdr:rowOff>
    </xdr:to>
    <xdr:sp macro="" textlink="">
      <xdr:nvSpPr>
        <xdr:cNvPr id="192" name="フローチャート : 判断 191"/>
        <xdr:cNvSpPr/>
      </xdr:nvSpPr>
      <xdr:spPr>
        <a:xfrm>
          <a:off x="1079500" y="1337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124235</xdr:rowOff>
    </xdr:from>
    <xdr:ext cx="469744" cy="259045"/>
    <xdr:sp macro="" textlink="">
      <xdr:nvSpPr>
        <xdr:cNvPr id="193" name="テキスト ボックス 192"/>
        <xdr:cNvSpPr txBox="1"/>
      </xdr:nvSpPr>
      <xdr:spPr>
        <a:xfrm>
          <a:off x="895427" y="1315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32550</xdr:rowOff>
    </xdr:from>
    <xdr:to>
      <xdr:col>6</xdr:col>
      <xdr:colOff>561975</xdr:colOff>
      <xdr:row>78</xdr:row>
      <xdr:rowOff>134150</xdr:rowOff>
    </xdr:to>
    <xdr:sp macro="" textlink="">
      <xdr:nvSpPr>
        <xdr:cNvPr id="199" name="円/楕円 198"/>
        <xdr:cNvSpPr/>
      </xdr:nvSpPr>
      <xdr:spPr>
        <a:xfrm>
          <a:off x="4584700" y="1340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118927</xdr:rowOff>
    </xdr:from>
    <xdr:ext cx="469744" cy="259045"/>
    <xdr:sp macro="" textlink="">
      <xdr:nvSpPr>
        <xdr:cNvPr id="200" name="維持補修費該当値テキスト"/>
        <xdr:cNvSpPr txBox="1"/>
      </xdr:nvSpPr>
      <xdr:spPr>
        <a:xfrm>
          <a:off x="4686300" y="1332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38379</xdr:rowOff>
    </xdr:from>
    <xdr:to>
      <xdr:col>5</xdr:col>
      <xdr:colOff>409575</xdr:colOff>
      <xdr:row>78</xdr:row>
      <xdr:rowOff>139979</xdr:rowOff>
    </xdr:to>
    <xdr:sp macro="" textlink="">
      <xdr:nvSpPr>
        <xdr:cNvPr id="201" name="円/楕円 200"/>
        <xdr:cNvSpPr/>
      </xdr:nvSpPr>
      <xdr:spPr>
        <a:xfrm>
          <a:off x="3746500" y="1341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131106</xdr:rowOff>
    </xdr:from>
    <xdr:ext cx="469744" cy="259045"/>
    <xdr:sp macro="" textlink="">
      <xdr:nvSpPr>
        <xdr:cNvPr id="202" name="テキスト ボックス 201"/>
        <xdr:cNvSpPr txBox="1"/>
      </xdr:nvSpPr>
      <xdr:spPr>
        <a:xfrm>
          <a:off x="3562427" y="1350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50267</xdr:rowOff>
    </xdr:from>
    <xdr:to>
      <xdr:col>4</xdr:col>
      <xdr:colOff>206375</xdr:colOff>
      <xdr:row>78</xdr:row>
      <xdr:rowOff>151867</xdr:rowOff>
    </xdr:to>
    <xdr:sp macro="" textlink="">
      <xdr:nvSpPr>
        <xdr:cNvPr id="203" name="円/楕円 202"/>
        <xdr:cNvSpPr/>
      </xdr:nvSpPr>
      <xdr:spPr>
        <a:xfrm>
          <a:off x="2857500" y="1342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142994</xdr:rowOff>
    </xdr:from>
    <xdr:ext cx="469744" cy="259045"/>
    <xdr:sp macro="" textlink="">
      <xdr:nvSpPr>
        <xdr:cNvPr id="204" name="テキスト ボックス 203"/>
        <xdr:cNvSpPr txBox="1"/>
      </xdr:nvSpPr>
      <xdr:spPr>
        <a:xfrm>
          <a:off x="2673427" y="1351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56820</xdr:rowOff>
    </xdr:from>
    <xdr:to>
      <xdr:col>3</xdr:col>
      <xdr:colOff>3175</xdr:colOff>
      <xdr:row>78</xdr:row>
      <xdr:rowOff>158420</xdr:rowOff>
    </xdr:to>
    <xdr:sp macro="" textlink="">
      <xdr:nvSpPr>
        <xdr:cNvPr id="205" name="円/楕円 204"/>
        <xdr:cNvSpPr/>
      </xdr:nvSpPr>
      <xdr:spPr>
        <a:xfrm>
          <a:off x="1968500" y="134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149547</xdr:rowOff>
    </xdr:from>
    <xdr:ext cx="469744" cy="259045"/>
    <xdr:sp macro="" textlink="">
      <xdr:nvSpPr>
        <xdr:cNvPr id="206" name="テキスト ボックス 205"/>
        <xdr:cNvSpPr txBox="1"/>
      </xdr:nvSpPr>
      <xdr:spPr>
        <a:xfrm>
          <a:off x="1784427" y="1352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62192</xdr:rowOff>
    </xdr:from>
    <xdr:to>
      <xdr:col>1</xdr:col>
      <xdr:colOff>485775</xdr:colOff>
      <xdr:row>78</xdr:row>
      <xdr:rowOff>163792</xdr:rowOff>
    </xdr:to>
    <xdr:sp macro="" textlink="">
      <xdr:nvSpPr>
        <xdr:cNvPr id="207" name="円/楕円 206"/>
        <xdr:cNvSpPr/>
      </xdr:nvSpPr>
      <xdr:spPr>
        <a:xfrm>
          <a:off x="1079500" y="1343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154919</xdr:rowOff>
    </xdr:from>
    <xdr:ext cx="469744" cy="259045"/>
    <xdr:sp macro="" textlink="">
      <xdr:nvSpPr>
        <xdr:cNvPr id="208" name="テキスト ボックス 207"/>
        <xdr:cNvSpPr txBox="1"/>
      </xdr:nvSpPr>
      <xdr:spPr>
        <a:xfrm>
          <a:off x="895427" y="1352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166154</xdr:rowOff>
    </xdr:from>
    <xdr:to>
      <xdr:col>6</xdr:col>
      <xdr:colOff>511175</xdr:colOff>
      <xdr:row>94</xdr:row>
      <xdr:rowOff>168593</xdr:rowOff>
    </xdr:to>
    <xdr:cxnSp macro="">
      <xdr:nvCxnSpPr>
        <xdr:cNvPr id="238" name="直線コネクタ 237"/>
        <xdr:cNvCxnSpPr/>
      </xdr:nvCxnSpPr>
      <xdr:spPr>
        <a:xfrm flipV="1">
          <a:off x="3797300" y="16282454"/>
          <a:ext cx="8382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90315</xdr:rowOff>
    </xdr:from>
    <xdr:ext cx="534377" cy="259045"/>
    <xdr:sp macro="" textlink="">
      <xdr:nvSpPr>
        <xdr:cNvPr id="239" name="扶助費平均値テキスト"/>
        <xdr:cNvSpPr txBox="1"/>
      </xdr:nvSpPr>
      <xdr:spPr>
        <a:xfrm>
          <a:off x="4686300" y="16549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168593</xdr:rowOff>
    </xdr:from>
    <xdr:to>
      <xdr:col>5</xdr:col>
      <xdr:colOff>358775</xdr:colOff>
      <xdr:row>95</xdr:row>
      <xdr:rowOff>123710</xdr:rowOff>
    </xdr:to>
    <xdr:cxnSp macro="">
      <xdr:nvCxnSpPr>
        <xdr:cNvPr id="241" name="直線コネクタ 240"/>
        <xdr:cNvCxnSpPr/>
      </xdr:nvCxnSpPr>
      <xdr:spPr>
        <a:xfrm flipV="1">
          <a:off x="2908300" y="16284893"/>
          <a:ext cx="889000" cy="12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62001</xdr:rowOff>
    </xdr:from>
    <xdr:to>
      <xdr:col>5</xdr:col>
      <xdr:colOff>409575</xdr:colOff>
      <xdr:row>97</xdr:row>
      <xdr:rowOff>163601</xdr:rowOff>
    </xdr:to>
    <xdr:sp macro="" textlink="">
      <xdr:nvSpPr>
        <xdr:cNvPr id="242" name="フローチャート : 判断 241"/>
        <xdr:cNvSpPr/>
      </xdr:nvSpPr>
      <xdr:spPr>
        <a:xfrm>
          <a:off x="3746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154728</xdr:rowOff>
    </xdr:from>
    <xdr:ext cx="534377" cy="259045"/>
    <xdr:sp macro="" textlink="">
      <xdr:nvSpPr>
        <xdr:cNvPr id="243" name="テキスト ボックス 242"/>
        <xdr:cNvSpPr txBox="1"/>
      </xdr:nvSpPr>
      <xdr:spPr>
        <a:xfrm>
          <a:off x="3530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123710</xdr:rowOff>
    </xdr:from>
    <xdr:to>
      <xdr:col>4</xdr:col>
      <xdr:colOff>155575</xdr:colOff>
      <xdr:row>95</xdr:row>
      <xdr:rowOff>129591</xdr:rowOff>
    </xdr:to>
    <xdr:cxnSp macro="">
      <xdr:nvCxnSpPr>
        <xdr:cNvPr id="244" name="直線コネクタ 243"/>
        <xdr:cNvCxnSpPr/>
      </xdr:nvCxnSpPr>
      <xdr:spPr>
        <a:xfrm flipV="1">
          <a:off x="2019300" y="16411460"/>
          <a:ext cx="889000" cy="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139802</xdr:rowOff>
    </xdr:from>
    <xdr:to>
      <xdr:col>4</xdr:col>
      <xdr:colOff>206375</xdr:colOff>
      <xdr:row>98</xdr:row>
      <xdr:rowOff>69952</xdr:rowOff>
    </xdr:to>
    <xdr:sp macro="" textlink="">
      <xdr:nvSpPr>
        <xdr:cNvPr id="245" name="フローチャート : 判断 244"/>
        <xdr:cNvSpPr/>
      </xdr:nvSpPr>
      <xdr:spPr>
        <a:xfrm>
          <a:off x="2857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61079</xdr:rowOff>
    </xdr:from>
    <xdr:ext cx="534377" cy="259045"/>
    <xdr:sp macro="" textlink="">
      <xdr:nvSpPr>
        <xdr:cNvPr id="246" name="テキスト ボックス 245"/>
        <xdr:cNvSpPr txBox="1"/>
      </xdr:nvSpPr>
      <xdr:spPr>
        <a:xfrm>
          <a:off x="2641111" y="168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129591</xdr:rowOff>
    </xdr:from>
    <xdr:to>
      <xdr:col>2</xdr:col>
      <xdr:colOff>638175</xdr:colOff>
      <xdr:row>96</xdr:row>
      <xdr:rowOff>12446</xdr:rowOff>
    </xdr:to>
    <xdr:cxnSp macro="">
      <xdr:nvCxnSpPr>
        <xdr:cNvPr id="247" name="直線コネクタ 246"/>
        <xdr:cNvCxnSpPr/>
      </xdr:nvCxnSpPr>
      <xdr:spPr>
        <a:xfrm flipV="1">
          <a:off x="1130300" y="16417341"/>
          <a:ext cx="889000" cy="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158750</xdr:rowOff>
    </xdr:from>
    <xdr:to>
      <xdr:col>3</xdr:col>
      <xdr:colOff>3175</xdr:colOff>
      <xdr:row>98</xdr:row>
      <xdr:rowOff>88900</xdr:rowOff>
    </xdr:to>
    <xdr:sp macro="" textlink="">
      <xdr:nvSpPr>
        <xdr:cNvPr id="248" name="フローチャート : 判断 247"/>
        <xdr:cNvSpPr/>
      </xdr:nvSpPr>
      <xdr:spPr>
        <a:xfrm>
          <a:off x="1968500" y="167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80027</xdr:rowOff>
    </xdr:from>
    <xdr:ext cx="534377" cy="259045"/>
    <xdr:sp macro="" textlink="">
      <xdr:nvSpPr>
        <xdr:cNvPr id="249" name="テキスト ボックス 248"/>
        <xdr:cNvSpPr txBox="1"/>
      </xdr:nvSpPr>
      <xdr:spPr>
        <a:xfrm>
          <a:off x="1752111" y="168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150203</xdr:rowOff>
    </xdr:from>
    <xdr:to>
      <xdr:col>1</xdr:col>
      <xdr:colOff>485775</xdr:colOff>
      <xdr:row>98</xdr:row>
      <xdr:rowOff>80353</xdr:rowOff>
    </xdr:to>
    <xdr:sp macro="" textlink="">
      <xdr:nvSpPr>
        <xdr:cNvPr id="250" name="フローチャート : 判断 249"/>
        <xdr:cNvSpPr/>
      </xdr:nvSpPr>
      <xdr:spPr>
        <a:xfrm>
          <a:off x="1079500" y="1678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71480</xdr:rowOff>
    </xdr:from>
    <xdr:ext cx="534377" cy="259045"/>
    <xdr:sp macro="" textlink="">
      <xdr:nvSpPr>
        <xdr:cNvPr id="251" name="テキスト ボックス 250"/>
        <xdr:cNvSpPr txBox="1"/>
      </xdr:nvSpPr>
      <xdr:spPr>
        <a:xfrm>
          <a:off x="863111" y="1687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115354</xdr:rowOff>
    </xdr:from>
    <xdr:to>
      <xdr:col>6</xdr:col>
      <xdr:colOff>561975</xdr:colOff>
      <xdr:row>95</xdr:row>
      <xdr:rowOff>45504</xdr:rowOff>
    </xdr:to>
    <xdr:sp macro="" textlink="">
      <xdr:nvSpPr>
        <xdr:cNvPr id="257" name="円/楕円 256"/>
        <xdr:cNvSpPr/>
      </xdr:nvSpPr>
      <xdr:spPr>
        <a:xfrm>
          <a:off x="4584700" y="1623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138231</xdr:rowOff>
    </xdr:from>
    <xdr:ext cx="599010" cy="259045"/>
    <xdr:sp macro="" textlink="">
      <xdr:nvSpPr>
        <xdr:cNvPr id="258" name="扶助費該当値テキスト"/>
        <xdr:cNvSpPr txBox="1"/>
      </xdr:nvSpPr>
      <xdr:spPr>
        <a:xfrm>
          <a:off x="4686300" y="1608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117,917</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117793</xdr:rowOff>
    </xdr:from>
    <xdr:to>
      <xdr:col>5</xdr:col>
      <xdr:colOff>409575</xdr:colOff>
      <xdr:row>95</xdr:row>
      <xdr:rowOff>47943</xdr:rowOff>
    </xdr:to>
    <xdr:sp macro="" textlink="">
      <xdr:nvSpPr>
        <xdr:cNvPr id="259" name="円/楕円 258"/>
        <xdr:cNvSpPr/>
      </xdr:nvSpPr>
      <xdr:spPr>
        <a:xfrm>
          <a:off x="3746500" y="1623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64470</xdr:rowOff>
    </xdr:from>
    <xdr:ext cx="599010" cy="259045"/>
    <xdr:sp macro="" textlink="">
      <xdr:nvSpPr>
        <xdr:cNvPr id="260" name="テキスト ボックス 259"/>
        <xdr:cNvSpPr txBox="1"/>
      </xdr:nvSpPr>
      <xdr:spPr>
        <a:xfrm>
          <a:off x="3497794" y="1600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117,725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72910</xdr:rowOff>
    </xdr:from>
    <xdr:to>
      <xdr:col>4</xdr:col>
      <xdr:colOff>206375</xdr:colOff>
      <xdr:row>96</xdr:row>
      <xdr:rowOff>3060</xdr:rowOff>
    </xdr:to>
    <xdr:sp macro="" textlink="">
      <xdr:nvSpPr>
        <xdr:cNvPr id="261" name="円/楕円 260"/>
        <xdr:cNvSpPr/>
      </xdr:nvSpPr>
      <xdr:spPr>
        <a:xfrm>
          <a:off x="2857500" y="1636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19587</xdr:rowOff>
    </xdr:from>
    <xdr:ext cx="599010" cy="259045"/>
    <xdr:sp macro="" textlink="">
      <xdr:nvSpPr>
        <xdr:cNvPr id="262" name="テキスト ボックス 261"/>
        <xdr:cNvSpPr txBox="1"/>
      </xdr:nvSpPr>
      <xdr:spPr>
        <a:xfrm>
          <a:off x="2608794" y="16135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107,759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78791</xdr:rowOff>
    </xdr:from>
    <xdr:to>
      <xdr:col>3</xdr:col>
      <xdr:colOff>3175</xdr:colOff>
      <xdr:row>96</xdr:row>
      <xdr:rowOff>8941</xdr:rowOff>
    </xdr:to>
    <xdr:sp macro="" textlink="">
      <xdr:nvSpPr>
        <xdr:cNvPr id="263" name="円/楕円 262"/>
        <xdr:cNvSpPr/>
      </xdr:nvSpPr>
      <xdr:spPr>
        <a:xfrm>
          <a:off x="1968500" y="1636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25468</xdr:rowOff>
    </xdr:from>
    <xdr:ext cx="599010" cy="259045"/>
    <xdr:sp macro="" textlink="">
      <xdr:nvSpPr>
        <xdr:cNvPr id="264" name="テキスト ボックス 263"/>
        <xdr:cNvSpPr txBox="1"/>
      </xdr:nvSpPr>
      <xdr:spPr>
        <a:xfrm>
          <a:off x="1719794" y="16141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107,296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133096</xdr:rowOff>
    </xdr:from>
    <xdr:to>
      <xdr:col>1</xdr:col>
      <xdr:colOff>485775</xdr:colOff>
      <xdr:row>96</xdr:row>
      <xdr:rowOff>63246</xdr:rowOff>
    </xdr:to>
    <xdr:sp macro="" textlink="">
      <xdr:nvSpPr>
        <xdr:cNvPr id="265" name="円/楕円 264"/>
        <xdr:cNvSpPr/>
      </xdr:nvSpPr>
      <xdr:spPr>
        <a:xfrm>
          <a:off x="1079500" y="1642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79773</xdr:rowOff>
    </xdr:from>
    <xdr:ext cx="599010" cy="259045"/>
    <xdr:sp macro="" textlink="">
      <xdr:nvSpPr>
        <xdr:cNvPr id="266" name="テキスト ボックス 265"/>
        <xdr:cNvSpPr txBox="1"/>
      </xdr:nvSpPr>
      <xdr:spPr>
        <a:xfrm>
          <a:off x="830794" y="16196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65,401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97476</xdr:rowOff>
    </xdr:from>
    <xdr:to>
      <xdr:col>15</xdr:col>
      <xdr:colOff>180975</xdr:colOff>
      <xdr:row>36</xdr:row>
      <xdr:rowOff>162894</xdr:rowOff>
    </xdr:to>
    <xdr:cxnSp macro="">
      <xdr:nvCxnSpPr>
        <xdr:cNvPr id="299" name="直線コネクタ 298"/>
        <xdr:cNvCxnSpPr/>
      </xdr:nvCxnSpPr>
      <xdr:spPr>
        <a:xfrm flipV="1">
          <a:off x="9639300" y="6269676"/>
          <a:ext cx="838200" cy="6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18480</xdr:rowOff>
    </xdr:from>
    <xdr:ext cx="534377" cy="259045"/>
    <xdr:sp macro="" textlink="">
      <xdr:nvSpPr>
        <xdr:cNvPr id="300" name="補助費等平均値テキスト"/>
        <xdr:cNvSpPr txBox="1"/>
      </xdr:nvSpPr>
      <xdr:spPr>
        <a:xfrm>
          <a:off x="10528300" y="60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139624</xdr:rowOff>
    </xdr:from>
    <xdr:to>
      <xdr:col>14</xdr:col>
      <xdr:colOff>28575</xdr:colOff>
      <xdr:row>36</xdr:row>
      <xdr:rowOff>162894</xdr:rowOff>
    </xdr:to>
    <xdr:cxnSp macro="">
      <xdr:nvCxnSpPr>
        <xdr:cNvPr id="302" name="直線コネクタ 301"/>
        <xdr:cNvCxnSpPr/>
      </xdr:nvCxnSpPr>
      <xdr:spPr>
        <a:xfrm>
          <a:off x="8750300" y="6311824"/>
          <a:ext cx="889000" cy="2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55915</xdr:rowOff>
    </xdr:from>
    <xdr:to>
      <xdr:col>14</xdr:col>
      <xdr:colOff>79375</xdr:colOff>
      <xdr:row>37</xdr:row>
      <xdr:rowOff>157515</xdr:rowOff>
    </xdr:to>
    <xdr:sp macro="" textlink="">
      <xdr:nvSpPr>
        <xdr:cNvPr id="303" name="フローチャート : 判断 302"/>
        <xdr:cNvSpPr/>
      </xdr:nvSpPr>
      <xdr:spPr>
        <a:xfrm>
          <a:off x="9588500" y="6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148642</xdr:rowOff>
    </xdr:from>
    <xdr:ext cx="534377" cy="259045"/>
    <xdr:sp macro="" textlink="">
      <xdr:nvSpPr>
        <xdr:cNvPr id="304" name="テキスト ボックス 303"/>
        <xdr:cNvSpPr txBox="1"/>
      </xdr:nvSpPr>
      <xdr:spPr>
        <a:xfrm>
          <a:off x="9372111" y="649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134766</xdr:rowOff>
    </xdr:from>
    <xdr:to>
      <xdr:col>12</xdr:col>
      <xdr:colOff>511175</xdr:colOff>
      <xdr:row>36</xdr:row>
      <xdr:rowOff>139624</xdr:rowOff>
    </xdr:to>
    <xdr:cxnSp macro="">
      <xdr:nvCxnSpPr>
        <xdr:cNvPr id="305" name="直線コネクタ 304"/>
        <xdr:cNvCxnSpPr/>
      </xdr:nvCxnSpPr>
      <xdr:spPr>
        <a:xfrm>
          <a:off x="7861300" y="6306966"/>
          <a:ext cx="889000" cy="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24473</xdr:rowOff>
    </xdr:from>
    <xdr:to>
      <xdr:col>12</xdr:col>
      <xdr:colOff>561975</xdr:colOff>
      <xdr:row>37</xdr:row>
      <xdr:rowOff>126073</xdr:rowOff>
    </xdr:to>
    <xdr:sp macro="" textlink="">
      <xdr:nvSpPr>
        <xdr:cNvPr id="306" name="フローチャート : 判断 305"/>
        <xdr:cNvSpPr/>
      </xdr:nvSpPr>
      <xdr:spPr>
        <a:xfrm>
          <a:off x="8699500" y="636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117200</xdr:rowOff>
    </xdr:from>
    <xdr:ext cx="534377" cy="259045"/>
    <xdr:sp macro="" textlink="">
      <xdr:nvSpPr>
        <xdr:cNvPr id="307" name="テキスト ボックス 306"/>
        <xdr:cNvSpPr txBox="1"/>
      </xdr:nvSpPr>
      <xdr:spPr>
        <a:xfrm>
          <a:off x="8483111" y="646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134766</xdr:rowOff>
    </xdr:from>
    <xdr:to>
      <xdr:col>11</xdr:col>
      <xdr:colOff>307975</xdr:colOff>
      <xdr:row>37</xdr:row>
      <xdr:rowOff>79454</xdr:rowOff>
    </xdr:to>
    <xdr:cxnSp macro="">
      <xdr:nvCxnSpPr>
        <xdr:cNvPr id="308" name="直線コネクタ 307"/>
        <xdr:cNvCxnSpPr/>
      </xdr:nvCxnSpPr>
      <xdr:spPr>
        <a:xfrm flipV="1">
          <a:off x="6972300" y="6306966"/>
          <a:ext cx="889000" cy="11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53686</xdr:rowOff>
    </xdr:from>
    <xdr:to>
      <xdr:col>11</xdr:col>
      <xdr:colOff>358775</xdr:colOff>
      <xdr:row>37</xdr:row>
      <xdr:rowOff>155286</xdr:rowOff>
    </xdr:to>
    <xdr:sp macro="" textlink="">
      <xdr:nvSpPr>
        <xdr:cNvPr id="309" name="フローチャート : 判断 308"/>
        <xdr:cNvSpPr/>
      </xdr:nvSpPr>
      <xdr:spPr>
        <a:xfrm>
          <a:off x="7810500" y="639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146413</xdr:rowOff>
    </xdr:from>
    <xdr:ext cx="534377" cy="259045"/>
    <xdr:sp macro="" textlink="">
      <xdr:nvSpPr>
        <xdr:cNvPr id="310" name="テキスト ボックス 309"/>
        <xdr:cNvSpPr txBox="1"/>
      </xdr:nvSpPr>
      <xdr:spPr>
        <a:xfrm>
          <a:off x="7594111" y="649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71107</xdr:rowOff>
    </xdr:from>
    <xdr:to>
      <xdr:col>10</xdr:col>
      <xdr:colOff>155575</xdr:colOff>
      <xdr:row>38</xdr:row>
      <xdr:rowOff>1257</xdr:rowOff>
    </xdr:to>
    <xdr:sp macro="" textlink="">
      <xdr:nvSpPr>
        <xdr:cNvPr id="311" name="フローチャート : 判断 310"/>
        <xdr:cNvSpPr/>
      </xdr:nvSpPr>
      <xdr:spPr>
        <a:xfrm>
          <a:off x="6921500" y="641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163834</xdr:rowOff>
    </xdr:from>
    <xdr:ext cx="534377" cy="259045"/>
    <xdr:sp macro="" textlink="">
      <xdr:nvSpPr>
        <xdr:cNvPr id="312" name="テキスト ボックス 311"/>
        <xdr:cNvSpPr txBox="1"/>
      </xdr:nvSpPr>
      <xdr:spPr>
        <a:xfrm>
          <a:off x="6705111" y="650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46676</xdr:rowOff>
    </xdr:from>
    <xdr:to>
      <xdr:col>15</xdr:col>
      <xdr:colOff>231775</xdr:colOff>
      <xdr:row>36</xdr:row>
      <xdr:rowOff>148276</xdr:rowOff>
    </xdr:to>
    <xdr:sp macro="" textlink="">
      <xdr:nvSpPr>
        <xdr:cNvPr id="318" name="円/楕円 317"/>
        <xdr:cNvSpPr/>
      </xdr:nvSpPr>
      <xdr:spPr>
        <a:xfrm>
          <a:off x="10426700" y="621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25103</xdr:rowOff>
    </xdr:from>
    <xdr:ext cx="534377" cy="259045"/>
    <xdr:sp macro="" textlink="">
      <xdr:nvSpPr>
        <xdr:cNvPr id="319" name="補助費等該当値テキスト"/>
        <xdr:cNvSpPr txBox="1"/>
      </xdr:nvSpPr>
      <xdr:spPr>
        <a:xfrm>
          <a:off x="10528300" y="619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58,433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112094</xdr:rowOff>
    </xdr:from>
    <xdr:to>
      <xdr:col>14</xdr:col>
      <xdr:colOff>79375</xdr:colOff>
      <xdr:row>37</xdr:row>
      <xdr:rowOff>42244</xdr:rowOff>
    </xdr:to>
    <xdr:sp macro="" textlink="">
      <xdr:nvSpPr>
        <xdr:cNvPr id="320" name="円/楕円 319"/>
        <xdr:cNvSpPr/>
      </xdr:nvSpPr>
      <xdr:spPr>
        <a:xfrm>
          <a:off x="9588500" y="628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58771</xdr:rowOff>
    </xdr:from>
    <xdr:ext cx="534377" cy="259045"/>
    <xdr:sp macro="" textlink="">
      <xdr:nvSpPr>
        <xdr:cNvPr id="321" name="テキスト ボックス 320"/>
        <xdr:cNvSpPr txBox="1"/>
      </xdr:nvSpPr>
      <xdr:spPr>
        <a:xfrm>
          <a:off x="9372111" y="605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51,565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88824</xdr:rowOff>
    </xdr:from>
    <xdr:to>
      <xdr:col>12</xdr:col>
      <xdr:colOff>561975</xdr:colOff>
      <xdr:row>37</xdr:row>
      <xdr:rowOff>18974</xdr:rowOff>
    </xdr:to>
    <xdr:sp macro="" textlink="">
      <xdr:nvSpPr>
        <xdr:cNvPr id="322" name="円/楕円 321"/>
        <xdr:cNvSpPr/>
      </xdr:nvSpPr>
      <xdr:spPr>
        <a:xfrm>
          <a:off x="8699500" y="62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35501</xdr:rowOff>
    </xdr:from>
    <xdr:ext cx="534377" cy="259045"/>
    <xdr:sp macro="" textlink="">
      <xdr:nvSpPr>
        <xdr:cNvPr id="323" name="テキスト ボックス 322"/>
        <xdr:cNvSpPr txBox="1"/>
      </xdr:nvSpPr>
      <xdr:spPr>
        <a:xfrm>
          <a:off x="8483111" y="603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54,008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83966</xdr:rowOff>
    </xdr:from>
    <xdr:to>
      <xdr:col>11</xdr:col>
      <xdr:colOff>358775</xdr:colOff>
      <xdr:row>37</xdr:row>
      <xdr:rowOff>14116</xdr:rowOff>
    </xdr:to>
    <xdr:sp macro="" textlink="">
      <xdr:nvSpPr>
        <xdr:cNvPr id="324" name="円/楕円 323"/>
        <xdr:cNvSpPr/>
      </xdr:nvSpPr>
      <xdr:spPr>
        <a:xfrm>
          <a:off x="7810500" y="625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30643</xdr:rowOff>
    </xdr:from>
    <xdr:ext cx="534377" cy="259045"/>
    <xdr:sp macro="" textlink="">
      <xdr:nvSpPr>
        <xdr:cNvPr id="325" name="テキスト ボックス 324"/>
        <xdr:cNvSpPr txBox="1"/>
      </xdr:nvSpPr>
      <xdr:spPr>
        <a:xfrm>
          <a:off x="7594111" y="603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54,518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28654</xdr:rowOff>
    </xdr:from>
    <xdr:to>
      <xdr:col>10</xdr:col>
      <xdr:colOff>155575</xdr:colOff>
      <xdr:row>37</xdr:row>
      <xdr:rowOff>130254</xdr:rowOff>
    </xdr:to>
    <xdr:sp macro="" textlink="">
      <xdr:nvSpPr>
        <xdr:cNvPr id="326" name="円/楕円 325"/>
        <xdr:cNvSpPr/>
      </xdr:nvSpPr>
      <xdr:spPr>
        <a:xfrm>
          <a:off x="6921500" y="637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146781</xdr:rowOff>
    </xdr:from>
    <xdr:ext cx="534377" cy="259045"/>
    <xdr:sp macro="" textlink="">
      <xdr:nvSpPr>
        <xdr:cNvPr id="327" name="テキスト ボックス 326"/>
        <xdr:cNvSpPr txBox="1"/>
      </xdr:nvSpPr>
      <xdr:spPr>
        <a:xfrm>
          <a:off x="6705111" y="614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42,325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59,681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31228</xdr:rowOff>
    </xdr:from>
    <xdr:to>
      <xdr:col>15</xdr:col>
      <xdr:colOff>180975</xdr:colOff>
      <xdr:row>58</xdr:row>
      <xdr:rowOff>48561</xdr:rowOff>
    </xdr:to>
    <xdr:cxnSp macro="">
      <xdr:nvCxnSpPr>
        <xdr:cNvPr id="354" name="直線コネクタ 353"/>
        <xdr:cNvCxnSpPr/>
      </xdr:nvCxnSpPr>
      <xdr:spPr>
        <a:xfrm flipV="1">
          <a:off x="9639300" y="9975328"/>
          <a:ext cx="838200" cy="1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160633</xdr:rowOff>
    </xdr:from>
    <xdr:ext cx="534377" cy="259045"/>
    <xdr:sp macro="" textlink="">
      <xdr:nvSpPr>
        <xdr:cNvPr id="355" name="普通建設事業費平均値テキスト"/>
        <xdr:cNvSpPr txBox="1"/>
      </xdr:nvSpPr>
      <xdr:spPr>
        <a:xfrm>
          <a:off x="10528300" y="9933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48561</xdr:rowOff>
    </xdr:from>
    <xdr:to>
      <xdr:col>14</xdr:col>
      <xdr:colOff>28575</xdr:colOff>
      <xdr:row>58</xdr:row>
      <xdr:rowOff>81910</xdr:rowOff>
    </xdr:to>
    <xdr:cxnSp macro="">
      <xdr:nvCxnSpPr>
        <xdr:cNvPr id="357" name="直線コネクタ 356"/>
        <xdr:cNvCxnSpPr/>
      </xdr:nvCxnSpPr>
      <xdr:spPr>
        <a:xfrm flipV="1">
          <a:off x="8750300" y="9992661"/>
          <a:ext cx="889000" cy="3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28316</xdr:rowOff>
    </xdr:from>
    <xdr:to>
      <xdr:col>14</xdr:col>
      <xdr:colOff>79375</xdr:colOff>
      <xdr:row>58</xdr:row>
      <xdr:rowOff>129916</xdr:rowOff>
    </xdr:to>
    <xdr:sp macro="" textlink="">
      <xdr:nvSpPr>
        <xdr:cNvPr id="358" name="フローチャート : 判断 357"/>
        <xdr:cNvSpPr/>
      </xdr:nvSpPr>
      <xdr:spPr>
        <a:xfrm>
          <a:off x="9588500" y="997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121043</xdr:rowOff>
    </xdr:from>
    <xdr:ext cx="534377" cy="259045"/>
    <xdr:sp macro="" textlink="">
      <xdr:nvSpPr>
        <xdr:cNvPr id="359" name="テキスト ボックス 358"/>
        <xdr:cNvSpPr txBox="1"/>
      </xdr:nvSpPr>
      <xdr:spPr>
        <a:xfrm>
          <a:off x="9372111" y="1006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80489</xdr:rowOff>
    </xdr:from>
    <xdr:to>
      <xdr:col>12</xdr:col>
      <xdr:colOff>511175</xdr:colOff>
      <xdr:row>58</xdr:row>
      <xdr:rowOff>81910</xdr:rowOff>
    </xdr:to>
    <xdr:cxnSp macro="">
      <xdr:nvCxnSpPr>
        <xdr:cNvPr id="360" name="直線コネクタ 359"/>
        <xdr:cNvCxnSpPr/>
      </xdr:nvCxnSpPr>
      <xdr:spPr>
        <a:xfrm>
          <a:off x="7861300" y="10024589"/>
          <a:ext cx="889000" cy="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30418</xdr:rowOff>
    </xdr:from>
    <xdr:to>
      <xdr:col>12</xdr:col>
      <xdr:colOff>561975</xdr:colOff>
      <xdr:row>58</xdr:row>
      <xdr:rowOff>132018</xdr:rowOff>
    </xdr:to>
    <xdr:sp macro="" textlink="">
      <xdr:nvSpPr>
        <xdr:cNvPr id="361" name="フローチャート : 判断 360"/>
        <xdr:cNvSpPr/>
      </xdr:nvSpPr>
      <xdr:spPr>
        <a:xfrm>
          <a:off x="8699500" y="997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148545</xdr:rowOff>
    </xdr:from>
    <xdr:ext cx="534377" cy="259045"/>
    <xdr:sp macro="" textlink="">
      <xdr:nvSpPr>
        <xdr:cNvPr id="362" name="テキスト ボックス 361"/>
        <xdr:cNvSpPr txBox="1"/>
      </xdr:nvSpPr>
      <xdr:spPr>
        <a:xfrm>
          <a:off x="8483111" y="974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69759</xdr:rowOff>
    </xdr:from>
    <xdr:to>
      <xdr:col>11</xdr:col>
      <xdr:colOff>307975</xdr:colOff>
      <xdr:row>58</xdr:row>
      <xdr:rowOff>80489</xdr:rowOff>
    </xdr:to>
    <xdr:cxnSp macro="">
      <xdr:nvCxnSpPr>
        <xdr:cNvPr id="363" name="直線コネクタ 362"/>
        <xdr:cNvCxnSpPr/>
      </xdr:nvCxnSpPr>
      <xdr:spPr>
        <a:xfrm>
          <a:off x="6972300" y="10013859"/>
          <a:ext cx="889000" cy="1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42376</xdr:rowOff>
    </xdr:from>
    <xdr:to>
      <xdr:col>11</xdr:col>
      <xdr:colOff>358775</xdr:colOff>
      <xdr:row>58</xdr:row>
      <xdr:rowOff>143976</xdr:rowOff>
    </xdr:to>
    <xdr:sp macro="" textlink="">
      <xdr:nvSpPr>
        <xdr:cNvPr id="364" name="フローチャート : 判断 363"/>
        <xdr:cNvSpPr/>
      </xdr:nvSpPr>
      <xdr:spPr>
        <a:xfrm>
          <a:off x="7810500" y="9986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135103</xdr:rowOff>
    </xdr:from>
    <xdr:ext cx="534377" cy="259045"/>
    <xdr:sp macro="" textlink="">
      <xdr:nvSpPr>
        <xdr:cNvPr id="365" name="テキスト ボックス 364"/>
        <xdr:cNvSpPr txBox="1"/>
      </xdr:nvSpPr>
      <xdr:spPr>
        <a:xfrm>
          <a:off x="7594111" y="1007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45403</xdr:rowOff>
    </xdr:from>
    <xdr:to>
      <xdr:col>10</xdr:col>
      <xdr:colOff>155575</xdr:colOff>
      <xdr:row>58</xdr:row>
      <xdr:rowOff>147003</xdr:rowOff>
    </xdr:to>
    <xdr:sp macro="" textlink="">
      <xdr:nvSpPr>
        <xdr:cNvPr id="366" name="フローチャート : 判断 365"/>
        <xdr:cNvSpPr/>
      </xdr:nvSpPr>
      <xdr:spPr>
        <a:xfrm>
          <a:off x="6921500" y="9989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138130</xdr:rowOff>
    </xdr:from>
    <xdr:ext cx="534377" cy="259045"/>
    <xdr:sp macro="" textlink="">
      <xdr:nvSpPr>
        <xdr:cNvPr id="367" name="テキスト ボックス 366"/>
        <xdr:cNvSpPr txBox="1"/>
      </xdr:nvSpPr>
      <xdr:spPr>
        <a:xfrm>
          <a:off x="6705111" y="1008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151878</xdr:rowOff>
    </xdr:from>
    <xdr:to>
      <xdr:col>15</xdr:col>
      <xdr:colOff>231775</xdr:colOff>
      <xdr:row>58</xdr:row>
      <xdr:rowOff>82028</xdr:rowOff>
    </xdr:to>
    <xdr:sp macro="" textlink="">
      <xdr:nvSpPr>
        <xdr:cNvPr id="373" name="円/楕円 372"/>
        <xdr:cNvSpPr/>
      </xdr:nvSpPr>
      <xdr:spPr>
        <a:xfrm>
          <a:off x="10426700" y="992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111255</xdr:rowOff>
    </xdr:from>
    <xdr:ext cx="599010" cy="259045"/>
    <xdr:sp macro="" textlink="">
      <xdr:nvSpPr>
        <xdr:cNvPr id="374" name="普通建設事業費該当値テキスト"/>
        <xdr:cNvSpPr txBox="1"/>
      </xdr:nvSpPr>
      <xdr:spPr>
        <a:xfrm>
          <a:off x="10528300" y="9712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118,626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169211</xdr:rowOff>
    </xdr:from>
    <xdr:to>
      <xdr:col>14</xdr:col>
      <xdr:colOff>79375</xdr:colOff>
      <xdr:row>58</xdr:row>
      <xdr:rowOff>99361</xdr:rowOff>
    </xdr:to>
    <xdr:sp macro="" textlink="">
      <xdr:nvSpPr>
        <xdr:cNvPr id="375" name="円/楕円 374"/>
        <xdr:cNvSpPr/>
      </xdr:nvSpPr>
      <xdr:spPr>
        <a:xfrm>
          <a:off x="9588500" y="994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115888</xdr:rowOff>
    </xdr:from>
    <xdr:ext cx="534377" cy="259045"/>
    <xdr:sp macro="" textlink="">
      <xdr:nvSpPr>
        <xdr:cNvPr id="376" name="テキスト ボックス 375"/>
        <xdr:cNvSpPr txBox="1"/>
      </xdr:nvSpPr>
      <xdr:spPr>
        <a:xfrm>
          <a:off x="9372111" y="971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99,671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31110</xdr:rowOff>
    </xdr:from>
    <xdr:to>
      <xdr:col>12</xdr:col>
      <xdr:colOff>561975</xdr:colOff>
      <xdr:row>58</xdr:row>
      <xdr:rowOff>132710</xdr:rowOff>
    </xdr:to>
    <xdr:sp macro="" textlink="">
      <xdr:nvSpPr>
        <xdr:cNvPr id="377" name="円/楕円 376"/>
        <xdr:cNvSpPr/>
      </xdr:nvSpPr>
      <xdr:spPr>
        <a:xfrm>
          <a:off x="8699500" y="997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123837</xdr:rowOff>
    </xdr:from>
    <xdr:ext cx="534377" cy="259045"/>
    <xdr:sp macro="" textlink="">
      <xdr:nvSpPr>
        <xdr:cNvPr id="378" name="テキスト ボックス 377"/>
        <xdr:cNvSpPr txBox="1"/>
      </xdr:nvSpPr>
      <xdr:spPr>
        <a:xfrm>
          <a:off x="8483111" y="1006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63,200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29689</xdr:rowOff>
    </xdr:from>
    <xdr:to>
      <xdr:col>11</xdr:col>
      <xdr:colOff>358775</xdr:colOff>
      <xdr:row>58</xdr:row>
      <xdr:rowOff>131289</xdr:rowOff>
    </xdr:to>
    <xdr:sp macro="" textlink="">
      <xdr:nvSpPr>
        <xdr:cNvPr id="379" name="円/楕円 378"/>
        <xdr:cNvSpPr/>
      </xdr:nvSpPr>
      <xdr:spPr>
        <a:xfrm>
          <a:off x="7810500" y="997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147816</xdr:rowOff>
    </xdr:from>
    <xdr:ext cx="534377" cy="259045"/>
    <xdr:sp macro="" textlink="">
      <xdr:nvSpPr>
        <xdr:cNvPr id="380" name="テキスト ボックス 379"/>
        <xdr:cNvSpPr txBox="1"/>
      </xdr:nvSpPr>
      <xdr:spPr>
        <a:xfrm>
          <a:off x="7594111" y="974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64,754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18959</xdr:rowOff>
    </xdr:from>
    <xdr:to>
      <xdr:col>10</xdr:col>
      <xdr:colOff>155575</xdr:colOff>
      <xdr:row>58</xdr:row>
      <xdr:rowOff>120559</xdr:rowOff>
    </xdr:to>
    <xdr:sp macro="" textlink="">
      <xdr:nvSpPr>
        <xdr:cNvPr id="381" name="円/楕円 380"/>
        <xdr:cNvSpPr/>
      </xdr:nvSpPr>
      <xdr:spPr>
        <a:xfrm>
          <a:off x="6921500" y="996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137086</xdr:rowOff>
    </xdr:from>
    <xdr:ext cx="534377" cy="259045"/>
    <xdr:sp macro="" textlink="">
      <xdr:nvSpPr>
        <xdr:cNvPr id="382" name="テキスト ボックス 381"/>
        <xdr:cNvSpPr txBox="1"/>
      </xdr:nvSpPr>
      <xdr:spPr>
        <a:xfrm>
          <a:off x="6705111" y="973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76,489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18,945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160231</xdr:rowOff>
    </xdr:from>
    <xdr:to>
      <xdr:col>15</xdr:col>
      <xdr:colOff>180975</xdr:colOff>
      <xdr:row>78</xdr:row>
      <xdr:rowOff>167870</xdr:rowOff>
    </xdr:to>
    <xdr:cxnSp macro="">
      <xdr:nvCxnSpPr>
        <xdr:cNvPr id="411" name="直線コネクタ 410"/>
        <xdr:cNvCxnSpPr/>
      </xdr:nvCxnSpPr>
      <xdr:spPr>
        <a:xfrm flipV="1">
          <a:off x="9639300" y="13533331"/>
          <a:ext cx="838200" cy="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92191</xdr:rowOff>
    </xdr:from>
    <xdr:ext cx="534377" cy="259045"/>
    <xdr:sp macro="" textlink="">
      <xdr:nvSpPr>
        <xdr:cNvPr id="412" name="普通建設事業費 （ うち新規整備　）平均値テキスト"/>
        <xdr:cNvSpPr txBox="1"/>
      </xdr:nvSpPr>
      <xdr:spPr>
        <a:xfrm>
          <a:off x="10528300" y="1346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129502</xdr:rowOff>
    </xdr:from>
    <xdr:to>
      <xdr:col>14</xdr:col>
      <xdr:colOff>79375</xdr:colOff>
      <xdr:row>79</xdr:row>
      <xdr:rowOff>59652</xdr:rowOff>
    </xdr:to>
    <xdr:sp macro="" textlink="">
      <xdr:nvSpPr>
        <xdr:cNvPr id="414" name="フローチャート : 判断 413"/>
        <xdr:cNvSpPr/>
      </xdr:nvSpPr>
      <xdr:spPr>
        <a:xfrm>
          <a:off x="9588500" y="135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50779</xdr:rowOff>
    </xdr:from>
    <xdr:ext cx="534377" cy="259045"/>
    <xdr:sp macro="" textlink="">
      <xdr:nvSpPr>
        <xdr:cNvPr id="415" name="テキスト ボックス 414"/>
        <xdr:cNvSpPr txBox="1"/>
      </xdr:nvSpPr>
      <xdr:spPr>
        <a:xfrm>
          <a:off x="9372111" y="135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109431</xdr:rowOff>
    </xdr:from>
    <xdr:to>
      <xdr:col>15</xdr:col>
      <xdr:colOff>231775</xdr:colOff>
      <xdr:row>79</xdr:row>
      <xdr:rowOff>39581</xdr:rowOff>
    </xdr:to>
    <xdr:sp macro="" textlink="">
      <xdr:nvSpPr>
        <xdr:cNvPr id="421" name="円/楕円 420"/>
        <xdr:cNvSpPr/>
      </xdr:nvSpPr>
      <xdr:spPr>
        <a:xfrm>
          <a:off x="10426700" y="1348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68808</xdr:rowOff>
    </xdr:from>
    <xdr:ext cx="534377" cy="259045"/>
    <xdr:sp macro="" textlink="">
      <xdr:nvSpPr>
        <xdr:cNvPr id="422" name="普通建設事業費 （ うち新規整備　）該当値テキスト"/>
        <xdr:cNvSpPr txBox="1"/>
      </xdr:nvSpPr>
      <xdr:spPr>
        <a:xfrm>
          <a:off x="10528300" y="1327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43,834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117070</xdr:rowOff>
    </xdr:from>
    <xdr:to>
      <xdr:col>14</xdr:col>
      <xdr:colOff>79375</xdr:colOff>
      <xdr:row>79</xdr:row>
      <xdr:rowOff>47220</xdr:rowOff>
    </xdr:to>
    <xdr:sp macro="" textlink="">
      <xdr:nvSpPr>
        <xdr:cNvPr id="423" name="円/楕円 422"/>
        <xdr:cNvSpPr/>
      </xdr:nvSpPr>
      <xdr:spPr>
        <a:xfrm>
          <a:off x="9588500" y="134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63747</xdr:rowOff>
    </xdr:from>
    <xdr:ext cx="534377" cy="259045"/>
    <xdr:sp macro="" textlink="">
      <xdr:nvSpPr>
        <xdr:cNvPr id="424" name="テキスト ボックス 423"/>
        <xdr:cNvSpPr txBox="1"/>
      </xdr:nvSpPr>
      <xdr:spPr>
        <a:xfrm>
          <a:off x="9372111" y="132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32,388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61961</xdr:rowOff>
    </xdr:from>
    <xdr:to>
      <xdr:col>15</xdr:col>
      <xdr:colOff>180975</xdr:colOff>
      <xdr:row>97</xdr:row>
      <xdr:rowOff>39946</xdr:rowOff>
    </xdr:to>
    <xdr:cxnSp macro="">
      <xdr:nvCxnSpPr>
        <xdr:cNvPr id="453" name="直線コネクタ 452"/>
        <xdr:cNvCxnSpPr/>
      </xdr:nvCxnSpPr>
      <xdr:spPr>
        <a:xfrm flipV="1">
          <a:off x="9639300" y="16521161"/>
          <a:ext cx="838200" cy="14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74361</xdr:rowOff>
    </xdr:from>
    <xdr:ext cx="534377" cy="259045"/>
    <xdr:sp macro="" textlink="">
      <xdr:nvSpPr>
        <xdr:cNvPr id="454" name="普通建設事業費 （ うち更新整備　）平均値テキスト"/>
        <xdr:cNvSpPr txBox="1"/>
      </xdr:nvSpPr>
      <xdr:spPr>
        <a:xfrm>
          <a:off x="10528300" y="16705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6" name="フローチャート : 判断 455"/>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61352</xdr:rowOff>
    </xdr:from>
    <xdr:ext cx="534377" cy="259045"/>
    <xdr:sp macro="" textlink="">
      <xdr:nvSpPr>
        <xdr:cNvPr id="457" name="テキスト ボックス 456"/>
        <xdr:cNvSpPr txBox="1"/>
      </xdr:nvSpPr>
      <xdr:spPr>
        <a:xfrm>
          <a:off x="9372111" y="168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11161</xdr:rowOff>
    </xdr:from>
    <xdr:to>
      <xdr:col>15</xdr:col>
      <xdr:colOff>231775</xdr:colOff>
      <xdr:row>96</xdr:row>
      <xdr:rowOff>112761</xdr:rowOff>
    </xdr:to>
    <xdr:sp macro="" textlink="">
      <xdr:nvSpPr>
        <xdr:cNvPr id="463" name="円/楕円 462"/>
        <xdr:cNvSpPr/>
      </xdr:nvSpPr>
      <xdr:spPr>
        <a:xfrm>
          <a:off x="10426700" y="1647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34038</xdr:rowOff>
    </xdr:from>
    <xdr:ext cx="534377" cy="259045"/>
    <xdr:sp macro="" textlink="">
      <xdr:nvSpPr>
        <xdr:cNvPr id="464" name="普通建設事業費 （ うち更新整備　）該当値テキスト"/>
        <xdr:cNvSpPr txBox="1"/>
      </xdr:nvSpPr>
      <xdr:spPr>
        <a:xfrm>
          <a:off x="10528300" y="1632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65,202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160596</xdr:rowOff>
    </xdr:from>
    <xdr:to>
      <xdr:col>14</xdr:col>
      <xdr:colOff>79375</xdr:colOff>
      <xdr:row>97</xdr:row>
      <xdr:rowOff>90746</xdr:rowOff>
    </xdr:to>
    <xdr:sp macro="" textlink="">
      <xdr:nvSpPr>
        <xdr:cNvPr id="465" name="円/楕円 464"/>
        <xdr:cNvSpPr/>
      </xdr:nvSpPr>
      <xdr:spPr>
        <a:xfrm>
          <a:off x="9588500" y="1661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107273</xdr:rowOff>
    </xdr:from>
    <xdr:ext cx="534377" cy="259045"/>
    <xdr:sp macro="" textlink="">
      <xdr:nvSpPr>
        <xdr:cNvPr id="466" name="テキスト ボックス 465"/>
        <xdr:cNvSpPr txBox="1"/>
      </xdr:nvSpPr>
      <xdr:spPr>
        <a:xfrm>
          <a:off x="9372111" y="1639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45,591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133029</xdr:rowOff>
    </xdr:from>
    <xdr:to>
      <xdr:col>23</xdr:col>
      <xdr:colOff>517525</xdr:colOff>
      <xdr:row>38</xdr:row>
      <xdr:rowOff>138923</xdr:rowOff>
    </xdr:to>
    <xdr:cxnSp macro="">
      <xdr:nvCxnSpPr>
        <xdr:cNvPr id="493" name="直線コネクタ 492"/>
        <xdr:cNvCxnSpPr/>
      </xdr:nvCxnSpPr>
      <xdr:spPr>
        <a:xfrm>
          <a:off x="15481300" y="6648129"/>
          <a:ext cx="838200" cy="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131187</xdr:rowOff>
    </xdr:from>
    <xdr:to>
      <xdr:col>22</xdr:col>
      <xdr:colOff>365125</xdr:colOff>
      <xdr:row>38</xdr:row>
      <xdr:rowOff>133029</xdr:rowOff>
    </xdr:to>
    <xdr:cxnSp macro="">
      <xdr:nvCxnSpPr>
        <xdr:cNvPr id="496" name="直線コネクタ 495"/>
        <xdr:cNvCxnSpPr/>
      </xdr:nvCxnSpPr>
      <xdr:spPr>
        <a:xfrm>
          <a:off x="14592300" y="6646287"/>
          <a:ext cx="8890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71120</xdr:rowOff>
    </xdr:from>
    <xdr:to>
      <xdr:col>22</xdr:col>
      <xdr:colOff>415925</xdr:colOff>
      <xdr:row>39</xdr:row>
      <xdr:rowOff>1270</xdr:rowOff>
    </xdr:to>
    <xdr:sp macro="" textlink="">
      <xdr:nvSpPr>
        <xdr:cNvPr id="497" name="フローチャート : 判断 496"/>
        <xdr:cNvSpPr/>
      </xdr:nvSpPr>
      <xdr:spPr>
        <a:xfrm>
          <a:off x="1543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17796</xdr:rowOff>
    </xdr:from>
    <xdr:ext cx="469744" cy="259045"/>
    <xdr:sp macro="" textlink="">
      <xdr:nvSpPr>
        <xdr:cNvPr id="498" name="テキスト ボックス 497"/>
        <xdr:cNvSpPr txBox="1"/>
      </xdr:nvSpPr>
      <xdr:spPr>
        <a:xfrm>
          <a:off x="15246427" y="636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91680</xdr:rowOff>
    </xdr:from>
    <xdr:to>
      <xdr:col>21</xdr:col>
      <xdr:colOff>161925</xdr:colOff>
      <xdr:row>38</xdr:row>
      <xdr:rowOff>131187</xdr:rowOff>
    </xdr:to>
    <xdr:cxnSp macro="">
      <xdr:nvCxnSpPr>
        <xdr:cNvPr id="499" name="直線コネクタ 498"/>
        <xdr:cNvCxnSpPr/>
      </xdr:nvCxnSpPr>
      <xdr:spPr>
        <a:xfrm>
          <a:off x="13703300" y="6606780"/>
          <a:ext cx="889000" cy="3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69798</xdr:rowOff>
    </xdr:from>
    <xdr:to>
      <xdr:col>21</xdr:col>
      <xdr:colOff>212725</xdr:colOff>
      <xdr:row>38</xdr:row>
      <xdr:rowOff>171398</xdr:rowOff>
    </xdr:to>
    <xdr:sp macro="" textlink="">
      <xdr:nvSpPr>
        <xdr:cNvPr id="500" name="フローチャート : 判断 499"/>
        <xdr:cNvSpPr/>
      </xdr:nvSpPr>
      <xdr:spPr>
        <a:xfrm>
          <a:off x="14541500" y="658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16475</xdr:rowOff>
    </xdr:from>
    <xdr:ext cx="469744" cy="259045"/>
    <xdr:sp macro="" textlink="">
      <xdr:nvSpPr>
        <xdr:cNvPr id="501" name="テキスト ボックス 500"/>
        <xdr:cNvSpPr txBox="1"/>
      </xdr:nvSpPr>
      <xdr:spPr>
        <a:xfrm>
          <a:off x="14357427" y="636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91680</xdr:rowOff>
    </xdr:from>
    <xdr:to>
      <xdr:col>19</xdr:col>
      <xdr:colOff>644525</xdr:colOff>
      <xdr:row>38</xdr:row>
      <xdr:rowOff>120223</xdr:rowOff>
    </xdr:to>
    <xdr:cxnSp macro="">
      <xdr:nvCxnSpPr>
        <xdr:cNvPr id="502" name="直線コネクタ 501"/>
        <xdr:cNvCxnSpPr/>
      </xdr:nvCxnSpPr>
      <xdr:spPr>
        <a:xfrm flipV="1">
          <a:off x="12814300" y="6606780"/>
          <a:ext cx="889000" cy="2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66890</xdr:rowOff>
    </xdr:from>
    <xdr:to>
      <xdr:col>20</xdr:col>
      <xdr:colOff>9525</xdr:colOff>
      <xdr:row>38</xdr:row>
      <xdr:rowOff>168490</xdr:rowOff>
    </xdr:to>
    <xdr:sp macro="" textlink="">
      <xdr:nvSpPr>
        <xdr:cNvPr id="503" name="フローチャート : 判断 502"/>
        <xdr:cNvSpPr/>
      </xdr:nvSpPr>
      <xdr:spPr>
        <a:xfrm>
          <a:off x="13652500" y="658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159617</xdr:rowOff>
    </xdr:from>
    <xdr:ext cx="469744" cy="259045"/>
    <xdr:sp macro="" textlink="">
      <xdr:nvSpPr>
        <xdr:cNvPr id="504" name="テキスト ボックス 503"/>
        <xdr:cNvSpPr txBox="1"/>
      </xdr:nvSpPr>
      <xdr:spPr>
        <a:xfrm>
          <a:off x="13468427" y="667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71929</xdr:rowOff>
    </xdr:from>
    <xdr:to>
      <xdr:col>18</xdr:col>
      <xdr:colOff>492125</xdr:colOff>
      <xdr:row>39</xdr:row>
      <xdr:rowOff>2079</xdr:rowOff>
    </xdr:to>
    <xdr:sp macro="" textlink="">
      <xdr:nvSpPr>
        <xdr:cNvPr id="505" name="フローチャート : 判断 504"/>
        <xdr:cNvSpPr/>
      </xdr:nvSpPr>
      <xdr:spPr>
        <a:xfrm>
          <a:off x="12763500" y="658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164656</xdr:rowOff>
    </xdr:from>
    <xdr:ext cx="469744" cy="259045"/>
    <xdr:sp macro="" textlink="">
      <xdr:nvSpPr>
        <xdr:cNvPr id="506" name="テキスト ボックス 505"/>
        <xdr:cNvSpPr txBox="1"/>
      </xdr:nvSpPr>
      <xdr:spPr>
        <a:xfrm>
          <a:off x="12579427" y="667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88123</xdr:rowOff>
    </xdr:from>
    <xdr:to>
      <xdr:col>23</xdr:col>
      <xdr:colOff>568325</xdr:colOff>
      <xdr:row>39</xdr:row>
      <xdr:rowOff>18273</xdr:rowOff>
    </xdr:to>
    <xdr:sp macro="" textlink="">
      <xdr:nvSpPr>
        <xdr:cNvPr id="512" name="円/楕円 511"/>
        <xdr:cNvSpPr/>
      </xdr:nvSpPr>
      <xdr:spPr>
        <a:xfrm>
          <a:off x="16268700" y="660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44618</xdr:rowOff>
    </xdr:from>
    <xdr:ext cx="378565" cy="259045"/>
    <xdr:sp macro="" textlink="">
      <xdr:nvSpPr>
        <xdr:cNvPr id="513" name="災害復旧事業費該当値テキスト"/>
        <xdr:cNvSpPr txBox="1"/>
      </xdr:nvSpPr>
      <xdr:spPr>
        <a:xfrm>
          <a:off x="16370300" y="6559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82229</xdr:rowOff>
    </xdr:from>
    <xdr:to>
      <xdr:col>22</xdr:col>
      <xdr:colOff>415925</xdr:colOff>
      <xdr:row>39</xdr:row>
      <xdr:rowOff>12379</xdr:rowOff>
    </xdr:to>
    <xdr:sp macro="" textlink="">
      <xdr:nvSpPr>
        <xdr:cNvPr id="514" name="円/楕円 513"/>
        <xdr:cNvSpPr/>
      </xdr:nvSpPr>
      <xdr:spPr>
        <a:xfrm>
          <a:off x="15430500" y="659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3506</xdr:rowOff>
    </xdr:from>
    <xdr:ext cx="469744" cy="259045"/>
    <xdr:sp macro="" textlink="">
      <xdr:nvSpPr>
        <xdr:cNvPr id="515" name="テキスト ボックス 514"/>
        <xdr:cNvSpPr txBox="1"/>
      </xdr:nvSpPr>
      <xdr:spPr>
        <a:xfrm>
          <a:off x="15246427" y="669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80387</xdr:rowOff>
    </xdr:from>
    <xdr:to>
      <xdr:col>21</xdr:col>
      <xdr:colOff>212725</xdr:colOff>
      <xdr:row>39</xdr:row>
      <xdr:rowOff>10537</xdr:rowOff>
    </xdr:to>
    <xdr:sp macro="" textlink="">
      <xdr:nvSpPr>
        <xdr:cNvPr id="516" name="円/楕円 515"/>
        <xdr:cNvSpPr/>
      </xdr:nvSpPr>
      <xdr:spPr>
        <a:xfrm>
          <a:off x="14541500" y="659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1664</xdr:rowOff>
    </xdr:from>
    <xdr:ext cx="469744" cy="259045"/>
    <xdr:sp macro="" textlink="">
      <xdr:nvSpPr>
        <xdr:cNvPr id="517" name="テキスト ボックス 516"/>
        <xdr:cNvSpPr txBox="1"/>
      </xdr:nvSpPr>
      <xdr:spPr>
        <a:xfrm>
          <a:off x="14357427" y="668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40880</xdr:rowOff>
    </xdr:from>
    <xdr:to>
      <xdr:col>20</xdr:col>
      <xdr:colOff>9525</xdr:colOff>
      <xdr:row>38</xdr:row>
      <xdr:rowOff>142480</xdr:rowOff>
    </xdr:to>
    <xdr:sp macro="" textlink="">
      <xdr:nvSpPr>
        <xdr:cNvPr id="518" name="円/楕円 517"/>
        <xdr:cNvSpPr/>
      </xdr:nvSpPr>
      <xdr:spPr>
        <a:xfrm>
          <a:off x="13652500" y="6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159007</xdr:rowOff>
    </xdr:from>
    <xdr:ext cx="534377" cy="259045"/>
    <xdr:sp macro="" textlink="">
      <xdr:nvSpPr>
        <xdr:cNvPr id="519" name="テキスト ボックス 518"/>
        <xdr:cNvSpPr txBox="1"/>
      </xdr:nvSpPr>
      <xdr:spPr>
        <a:xfrm>
          <a:off x="13436111" y="633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69423</xdr:rowOff>
    </xdr:from>
    <xdr:to>
      <xdr:col>18</xdr:col>
      <xdr:colOff>492125</xdr:colOff>
      <xdr:row>38</xdr:row>
      <xdr:rowOff>171023</xdr:rowOff>
    </xdr:to>
    <xdr:sp macro="" textlink="">
      <xdr:nvSpPr>
        <xdr:cNvPr id="520" name="円/楕円 519"/>
        <xdr:cNvSpPr/>
      </xdr:nvSpPr>
      <xdr:spPr>
        <a:xfrm>
          <a:off x="12763500" y="658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16100</xdr:rowOff>
    </xdr:from>
    <xdr:ext cx="469744" cy="259045"/>
    <xdr:sp macro="" textlink="">
      <xdr:nvSpPr>
        <xdr:cNvPr id="521" name="テキスト ボックス 520"/>
        <xdr:cNvSpPr txBox="1"/>
      </xdr:nvSpPr>
      <xdr:spPr>
        <a:xfrm>
          <a:off x="12579427" y="635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1" name="直線コネクタ 58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2" name="テキスト ボックス 58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3" name="直線コネクタ 58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4" name="テキスト ボックス 583"/>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6" name="テキスト ボックス 58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7" name="直線コネクタ 58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8" name="テキスト ボックス 58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9" name="直線コネクタ 58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0" name="テキスト ボックス 58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594" name="直線コネクタ 593"/>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595"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596" name="直線コネクタ 595"/>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597"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598" name="直線コネクタ 597"/>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169742</xdr:rowOff>
    </xdr:from>
    <xdr:to>
      <xdr:col>23</xdr:col>
      <xdr:colOff>517525</xdr:colOff>
      <xdr:row>78</xdr:row>
      <xdr:rowOff>1648</xdr:rowOff>
    </xdr:to>
    <xdr:cxnSp macro="">
      <xdr:nvCxnSpPr>
        <xdr:cNvPr id="599" name="直線コネクタ 598"/>
        <xdr:cNvCxnSpPr/>
      </xdr:nvCxnSpPr>
      <xdr:spPr>
        <a:xfrm flipV="1">
          <a:off x="15481300" y="13371392"/>
          <a:ext cx="838200" cy="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90296</xdr:rowOff>
    </xdr:from>
    <xdr:ext cx="534377" cy="259045"/>
    <xdr:sp macro="" textlink="">
      <xdr:nvSpPr>
        <xdr:cNvPr id="600" name="公債費平均値テキスト"/>
        <xdr:cNvSpPr txBox="1"/>
      </xdr:nvSpPr>
      <xdr:spPr>
        <a:xfrm>
          <a:off x="16370300" y="1312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1" name="フローチャート : 判断 600"/>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168027</xdr:rowOff>
    </xdr:from>
    <xdr:to>
      <xdr:col>22</xdr:col>
      <xdr:colOff>365125</xdr:colOff>
      <xdr:row>78</xdr:row>
      <xdr:rowOff>1648</xdr:rowOff>
    </xdr:to>
    <xdr:cxnSp macro="">
      <xdr:nvCxnSpPr>
        <xdr:cNvPr id="602" name="直線コネクタ 601"/>
        <xdr:cNvCxnSpPr/>
      </xdr:nvCxnSpPr>
      <xdr:spPr>
        <a:xfrm>
          <a:off x="14592300" y="13369677"/>
          <a:ext cx="889000" cy="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165150</xdr:rowOff>
    </xdr:from>
    <xdr:to>
      <xdr:col>22</xdr:col>
      <xdr:colOff>415925</xdr:colOff>
      <xdr:row>78</xdr:row>
      <xdr:rowOff>95300</xdr:rowOff>
    </xdr:to>
    <xdr:sp macro="" textlink="">
      <xdr:nvSpPr>
        <xdr:cNvPr id="603" name="フローチャート : 判断 602"/>
        <xdr:cNvSpPr/>
      </xdr:nvSpPr>
      <xdr:spPr>
        <a:xfrm>
          <a:off x="15430500" y="1336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86427</xdr:rowOff>
    </xdr:from>
    <xdr:ext cx="534377" cy="259045"/>
    <xdr:sp macro="" textlink="">
      <xdr:nvSpPr>
        <xdr:cNvPr id="604" name="テキスト ボックス 603"/>
        <xdr:cNvSpPr txBox="1"/>
      </xdr:nvSpPr>
      <xdr:spPr>
        <a:xfrm>
          <a:off x="15214111" y="1345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154040</xdr:rowOff>
    </xdr:from>
    <xdr:to>
      <xdr:col>21</xdr:col>
      <xdr:colOff>161925</xdr:colOff>
      <xdr:row>77</xdr:row>
      <xdr:rowOff>168027</xdr:rowOff>
    </xdr:to>
    <xdr:cxnSp macro="">
      <xdr:nvCxnSpPr>
        <xdr:cNvPr id="605" name="直線コネクタ 604"/>
        <xdr:cNvCxnSpPr/>
      </xdr:nvCxnSpPr>
      <xdr:spPr>
        <a:xfrm>
          <a:off x="13703300" y="13355690"/>
          <a:ext cx="889000" cy="1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165764</xdr:rowOff>
    </xdr:from>
    <xdr:to>
      <xdr:col>21</xdr:col>
      <xdr:colOff>212725</xdr:colOff>
      <xdr:row>78</xdr:row>
      <xdr:rowOff>95914</xdr:rowOff>
    </xdr:to>
    <xdr:sp macro="" textlink="">
      <xdr:nvSpPr>
        <xdr:cNvPr id="606" name="フローチャート : 判断 605"/>
        <xdr:cNvSpPr/>
      </xdr:nvSpPr>
      <xdr:spPr>
        <a:xfrm>
          <a:off x="14541500" y="1336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87041</xdr:rowOff>
    </xdr:from>
    <xdr:ext cx="534377" cy="259045"/>
    <xdr:sp macro="" textlink="">
      <xdr:nvSpPr>
        <xdr:cNvPr id="607" name="テキスト ボックス 606"/>
        <xdr:cNvSpPr txBox="1"/>
      </xdr:nvSpPr>
      <xdr:spPr>
        <a:xfrm>
          <a:off x="14325111" y="1346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126709</xdr:rowOff>
    </xdr:from>
    <xdr:to>
      <xdr:col>19</xdr:col>
      <xdr:colOff>644525</xdr:colOff>
      <xdr:row>77</xdr:row>
      <xdr:rowOff>154040</xdr:rowOff>
    </xdr:to>
    <xdr:cxnSp macro="">
      <xdr:nvCxnSpPr>
        <xdr:cNvPr id="608" name="直線コネクタ 607"/>
        <xdr:cNvCxnSpPr/>
      </xdr:nvCxnSpPr>
      <xdr:spPr>
        <a:xfrm>
          <a:off x="12814300" y="13328359"/>
          <a:ext cx="889000" cy="2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165218</xdr:rowOff>
    </xdr:from>
    <xdr:to>
      <xdr:col>20</xdr:col>
      <xdr:colOff>9525</xdr:colOff>
      <xdr:row>78</xdr:row>
      <xdr:rowOff>95368</xdr:rowOff>
    </xdr:to>
    <xdr:sp macro="" textlink="">
      <xdr:nvSpPr>
        <xdr:cNvPr id="609" name="フローチャート : 判断 608"/>
        <xdr:cNvSpPr/>
      </xdr:nvSpPr>
      <xdr:spPr>
        <a:xfrm>
          <a:off x="13652500" y="133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86495</xdr:rowOff>
    </xdr:from>
    <xdr:ext cx="534377" cy="259045"/>
    <xdr:sp macro="" textlink="">
      <xdr:nvSpPr>
        <xdr:cNvPr id="610" name="テキスト ボックス 609"/>
        <xdr:cNvSpPr txBox="1"/>
      </xdr:nvSpPr>
      <xdr:spPr>
        <a:xfrm>
          <a:off x="13436111" y="1345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160844</xdr:rowOff>
    </xdr:from>
    <xdr:to>
      <xdr:col>18</xdr:col>
      <xdr:colOff>492125</xdr:colOff>
      <xdr:row>78</xdr:row>
      <xdr:rowOff>90994</xdr:rowOff>
    </xdr:to>
    <xdr:sp macro="" textlink="">
      <xdr:nvSpPr>
        <xdr:cNvPr id="611" name="フローチャート : 判断 610"/>
        <xdr:cNvSpPr/>
      </xdr:nvSpPr>
      <xdr:spPr>
        <a:xfrm>
          <a:off x="12763500" y="1336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82121</xdr:rowOff>
    </xdr:from>
    <xdr:ext cx="534377" cy="259045"/>
    <xdr:sp macro="" textlink="">
      <xdr:nvSpPr>
        <xdr:cNvPr id="612" name="テキスト ボックス 611"/>
        <xdr:cNvSpPr txBox="1"/>
      </xdr:nvSpPr>
      <xdr:spPr>
        <a:xfrm>
          <a:off x="12547111" y="1345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118942</xdr:rowOff>
    </xdr:from>
    <xdr:to>
      <xdr:col>23</xdr:col>
      <xdr:colOff>568325</xdr:colOff>
      <xdr:row>78</xdr:row>
      <xdr:rowOff>49092</xdr:rowOff>
    </xdr:to>
    <xdr:sp macro="" textlink="">
      <xdr:nvSpPr>
        <xdr:cNvPr id="618" name="円/楕円 617"/>
        <xdr:cNvSpPr/>
      </xdr:nvSpPr>
      <xdr:spPr>
        <a:xfrm>
          <a:off x="16268700" y="1332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97369</xdr:rowOff>
    </xdr:from>
    <xdr:ext cx="534377" cy="259045"/>
    <xdr:sp macro="" textlink="">
      <xdr:nvSpPr>
        <xdr:cNvPr id="619" name="公債費該当値テキスト"/>
        <xdr:cNvSpPr txBox="1"/>
      </xdr:nvSpPr>
      <xdr:spPr>
        <a:xfrm>
          <a:off x="16370300" y="1329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57,115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122298</xdr:rowOff>
    </xdr:from>
    <xdr:to>
      <xdr:col>22</xdr:col>
      <xdr:colOff>415925</xdr:colOff>
      <xdr:row>78</xdr:row>
      <xdr:rowOff>52448</xdr:rowOff>
    </xdr:to>
    <xdr:sp macro="" textlink="">
      <xdr:nvSpPr>
        <xdr:cNvPr id="620" name="円/楕円 619"/>
        <xdr:cNvSpPr/>
      </xdr:nvSpPr>
      <xdr:spPr>
        <a:xfrm>
          <a:off x="15430500" y="1332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68975</xdr:rowOff>
    </xdr:from>
    <xdr:ext cx="534377" cy="259045"/>
    <xdr:sp macro="" textlink="">
      <xdr:nvSpPr>
        <xdr:cNvPr id="621" name="テキスト ボックス 620"/>
        <xdr:cNvSpPr txBox="1"/>
      </xdr:nvSpPr>
      <xdr:spPr>
        <a:xfrm>
          <a:off x="15214111" y="130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56,234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117227</xdr:rowOff>
    </xdr:from>
    <xdr:to>
      <xdr:col>21</xdr:col>
      <xdr:colOff>212725</xdr:colOff>
      <xdr:row>78</xdr:row>
      <xdr:rowOff>47377</xdr:rowOff>
    </xdr:to>
    <xdr:sp macro="" textlink="">
      <xdr:nvSpPr>
        <xdr:cNvPr id="622" name="円/楕円 621"/>
        <xdr:cNvSpPr/>
      </xdr:nvSpPr>
      <xdr:spPr>
        <a:xfrm>
          <a:off x="14541500" y="133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63904</xdr:rowOff>
    </xdr:from>
    <xdr:ext cx="534377" cy="259045"/>
    <xdr:sp macro="" textlink="">
      <xdr:nvSpPr>
        <xdr:cNvPr id="623" name="テキスト ボックス 622"/>
        <xdr:cNvSpPr txBox="1"/>
      </xdr:nvSpPr>
      <xdr:spPr>
        <a:xfrm>
          <a:off x="14325111" y="130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57,565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103240</xdr:rowOff>
    </xdr:from>
    <xdr:to>
      <xdr:col>20</xdr:col>
      <xdr:colOff>9525</xdr:colOff>
      <xdr:row>78</xdr:row>
      <xdr:rowOff>33390</xdr:rowOff>
    </xdr:to>
    <xdr:sp macro="" textlink="">
      <xdr:nvSpPr>
        <xdr:cNvPr id="624" name="円/楕円 623"/>
        <xdr:cNvSpPr/>
      </xdr:nvSpPr>
      <xdr:spPr>
        <a:xfrm>
          <a:off x="13652500" y="133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49917</xdr:rowOff>
    </xdr:from>
    <xdr:ext cx="534377" cy="259045"/>
    <xdr:sp macro="" textlink="">
      <xdr:nvSpPr>
        <xdr:cNvPr id="625" name="テキスト ボックス 624"/>
        <xdr:cNvSpPr txBox="1"/>
      </xdr:nvSpPr>
      <xdr:spPr>
        <a:xfrm>
          <a:off x="13436111" y="130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61,236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75909</xdr:rowOff>
    </xdr:from>
    <xdr:to>
      <xdr:col>18</xdr:col>
      <xdr:colOff>492125</xdr:colOff>
      <xdr:row>78</xdr:row>
      <xdr:rowOff>6059</xdr:rowOff>
    </xdr:to>
    <xdr:sp macro="" textlink="">
      <xdr:nvSpPr>
        <xdr:cNvPr id="626" name="円/楕円 625"/>
        <xdr:cNvSpPr/>
      </xdr:nvSpPr>
      <xdr:spPr>
        <a:xfrm>
          <a:off x="12763500" y="132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22586</xdr:rowOff>
    </xdr:from>
    <xdr:ext cx="534377" cy="259045"/>
    <xdr:sp macro="" textlink="">
      <xdr:nvSpPr>
        <xdr:cNvPr id="627" name="テキスト ボックス 626"/>
        <xdr:cNvSpPr txBox="1"/>
      </xdr:nvSpPr>
      <xdr:spPr>
        <a:xfrm>
          <a:off x="12547111" y="1305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8" name="直線コネクタ 63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9" name="テキスト ボックス 63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0" name="直線コネクタ 63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1" name="テキスト ボックス 64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2" name="直線コネクタ 64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3" name="テキスト ボックス 64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4" name="直線コネクタ 64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5" name="テキスト ボックス 64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49" name="直線コネクタ 648"/>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0"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1" name="直線コネクタ 650"/>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2"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3" name="直線コネクタ 652"/>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96030</xdr:rowOff>
    </xdr:from>
    <xdr:to>
      <xdr:col>23</xdr:col>
      <xdr:colOff>517525</xdr:colOff>
      <xdr:row>98</xdr:row>
      <xdr:rowOff>112633</xdr:rowOff>
    </xdr:to>
    <xdr:cxnSp macro="">
      <xdr:nvCxnSpPr>
        <xdr:cNvPr id="654" name="直線コネクタ 653"/>
        <xdr:cNvCxnSpPr/>
      </xdr:nvCxnSpPr>
      <xdr:spPr>
        <a:xfrm flipV="1">
          <a:off x="15481300" y="16898130"/>
          <a:ext cx="838200" cy="1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55"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56" name="フローチャート : 判断 655"/>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97323</xdr:rowOff>
    </xdr:from>
    <xdr:to>
      <xdr:col>22</xdr:col>
      <xdr:colOff>365125</xdr:colOff>
      <xdr:row>98</xdr:row>
      <xdr:rowOff>112633</xdr:rowOff>
    </xdr:to>
    <xdr:cxnSp macro="">
      <xdr:nvCxnSpPr>
        <xdr:cNvPr id="657" name="直線コネクタ 656"/>
        <xdr:cNvCxnSpPr/>
      </xdr:nvCxnSpPr>
      <xdr:spPr>
        <a:xfrm>
          <a:off x="14592300" y="16899423"/>
          <a:ext cx="889000" cy="1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49400</xdr:rowOff>
    </xdr:from>
    <xdr:to>
      <xdr:col>22</xdr:col>
      <xdr:colOff>415925</xdr:colOff>
      <xdr:row>98</xdr:row>
      <xdr:rowOff>151000</xdr:rowOff>
    </xdr:to>
    <xdr:sp macro="" textlink="">
      <xdr:nvSpPr>
        <xdr:cNvPr id="658" name="フローチャート : 判断 657"/>
        <xdr:cNvSpPr/>
      </xdr:nvSpPr>
      <xdr:spPr>
        <a:xfrm>
          <a:off x="15430500" y="168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167527</xdr:rowOff>
    </xdr:from>
    <xdr:ext cx="534377" cy="259045"/>
    <xdr:sp macro="" textlink="">
      <xdr:nvSpPr>
        <xdr:cNvPr id="659" name="テキスト ボックス 658"/>
        <xdr:cNvSpPr txBox="1"/>
      </xdr:nvSpPr>
      <xdr:spPr>
        <a:xfrm>
          <a:off x="15214111" y="1662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97323</xdr:rowOff>
    </xdr:from>
    <xdr:to>
      <xdr:col>21</xdr:col>
      <xdr:colOff>161925</xdr:colOff>
      <xdr:row>98</xdr:row>
      <xdr:rowOff>117866</xdr:rowOff>
    </xdr:to>
    <xdr:cxnSp macro="">
      <xdr:nvCxnSpPr>
        <xdr:cNvPr id="660" name="直線コネクタ 659"/>
        <xdr:cNvCxnSpPr/>
      </xdr:nvCxnSpPr>
      <xdr:spPr>
        <a:xfrm flipV="1">
          <a:off x="13703300" y="16899423"/>
          <a:ext cx="889000" cy="2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43538</xdr:rowOff>
    </xdr:from>
    <xdr:to>
      <xdr:col>21</xdr:col>
      <xdr:colOff>212725</xdr:colOff>
      <xdr:row>98</xdr:row>
      <xdr:rowOff>145138</xdr:rowOff>
    </xdr:to>
    <xdr:sp macro="" textlink="">
      <xdr:nvSpPr>
        <xdr:cNvPr id="661" name="フローチャート : 判断 660"/>
        <xdr:cNvSpPr/>
      </xdr:nvSpPr>
      <xdr:spPr>
        <a:xfrm>
          <a:off x="14541500" y="1684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161665</xdr:rowOff>
    </xdr:from>
    <xdr:ext cx="534377" cy="259045"/>
    <xdr:sp macro="" textlink="">
      <xdr:nvSpPr>
        <xdr:cNvPr id="662" name="テキスト ボックス 661"/>
        <xdr:cNvSpPr txBox="1"/>
      </xdr:nvSpPr>
      <xdr:spPr>
        <a:xfrm>
          <a:off x="14325111" y="1662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106110</xdr:rowOff>
    </xdr:from>
    <xdr:to>
      <xdr:col>19</xdr:col>
      <xdr:colOff>644525</xdr:colOff>
      <xdr:row>98</xdr:row>
      <xdr:rowOff>117866</xdr:rowOff>
    </xdr:to>
    <xdr:cxnSp macro="">
      <xdr:nvCxnSpPr>
        <xdr:cNvPr id="663" name="直線コネクタ 662"/>
        <xdr:cNvCxnSpPr/>
      </xdr:nvCxnSpPr>
      <xdr:spPr>
        <a:xfrm>
          <a:off x="12814300" y="16908210"/>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27698</xdr:rowOff>
    </xdr:from>
    <xdr:to>
      <xdr:col>20</xdr:col>
      <xdr:colOff>9525</xdr:colOff>
      <xdr:row>98</xdr:row>
      <xdr:rowOff>129298</xdr:rowOff>
    </xdr:to>
    <xdr:sp macro="" textlink="">
      <xdr:nvSpPr>
        <xdr:cNvPr id="664" name="フローチャート : 判断 663"/>
        <xdr:cNvSpPr/>
      </xdr:nvSpPr>
      <xdr:spPr>
        <a:xfrm>
          <a:off x="13652500" y="1682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145825</xdr:rowOff>
    </xdr:from>
    <xdr:ext cx="534377" cy="259045"/>
    <xdr:sp macro="" textlink="">
      <xdr:nvSpPr>
        <xdr:cNvPr id="665" name="テキスト ボックス 664"/>
        <xdr:cNvSpPr txBox="1"/>
      </xdr:nvSpPr>
      <xdr:spPr>
        <a:xfrm>
          <a:off x="13436111" y="1660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52329</xdr:rowOff>
    </xdr:from>
    <xdr:to>
      <xdr:col>18</xdr:col>
      <xdr:colOff>492125</xdr:colOff>
      <xdr:row>98</xdr:row>
      <xdr:rowOff>153929</xdr:rowOff>
    </xdr:to>
    <xdr:sp macro="" textlink="">
      <xdr:nvSpPr>
        <xdr:cNvPr id="666" name="フローチャート : 判断 665"/>
        <xdr:cNvSpPr/>
      </xdr:nvSpPr>
      <xdr:spPr>
        <a:xfrm>
          <a:off x="12763500" y="1685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170456</xdr:rowOff>
    </xdr:from>
    <xdr:ext cx="534377" cy="259045"/>
    <xdr:sp macro="" textlink="">
      <xdr:nvSpPr>
        <xdr:cNvPr id="667" name="テキスト ボックス 666"/>
        <xdr:cNvSpPr txBox="1"/>
      </xdr:nvSpPr>
      <xdr:spPr>
        <a:xfrm>
          <a:off x="12547111" y="1662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45230</xdr:rowOff>
    </xdr:from>
    <xdr:to>
      <xdr:col>23</xdr:col>
      <xdr:colOff>568325</xdr:colOff>
      <xdr:row>98</xdr:row>
      <xdr:rowOff>146830</xdr:rowOff>
    </xdr:to>
    <xdr:sp macro="" textlink="">
      <xdr:nvSpPr>
        <xdr:cNvPr id="673" name="円/楕円 672"/>
        <xdr:cNvSpPr/>
      </xdr:nvSpPr>
      <xdr:spPr>
        <a:xfrm>
          <a:off x="16268700" y="1684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21222</xdr:rowOff>
    </xdr:from>
    <xdr:ext cx="534377" cy="259045"/>
    <xdr:sp macro="" textlink="">
      <xdr:nvSpPr>
        <xdr:cNvPr id="674" name="積立金該当値テキスト"/>
        <xdr:cNvSpPr txBox="1"/>
      </xdr:nvSpPr>
      <xdr:spPr>
        <a:xfrm>
          <a:off x="16370300" y="168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19,103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61833</xdr:rowOff>
    </xdr:from>
    <xdr:to>
      <xdr:col>22</xdr:col>
      <xdr:colOff>415925</xdr:colOff>
      <xdr:row>98</xdr:row>
      <xdr:rowOff>163433</xdr:rowOff>
    </xdr:to>
    <xdr:sp macro="" textlink="">
      <xdr:nvSpPr>
        <xdr:cNvPr id="675" name="円/楕円 674"/>
        <xdr:cNvSpPr/>
      </xdr:nvSpPr>
      <xdr:spPr>
        <a:xfrm>
          <a:off x="15430500" y="1686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154560</xdr:rowOff>
    </xdr:from>
    <xdr:ext cx="534377" cy="259045"/>
    <xdr:sp macro="" textlink="">
      <xdr:nvSpPr>
        <xdr:cNvPr id="676" name="テキスト ボックス 675"/>
        <xdr:cNvSpPr txBox="1"/>
      </xdr:nvSpPr>
      <xdr:spPr>
        <a:xfrm>
          <a:off x="15214111" y="1695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46523</xdr:rowOff>
    </xdr:from>
    <xdr:to>
      <xdr:col>21</xdr:col>
      <xdr:colOff>212725</xdr:colOff>
      <xdr:row>98</xdr:row>
      <xdr:rowOff>148123</xdr:rowOff>
    </xdr:to>
    <xdr:sp macro="" textlink="">
      <xdr:nvSpPr>
        <xdr:cNvPr id="677" name="円/楕円 676"/>
        <xdr:cNvSpPr/>
      </xdr:nvSpPr>
      <xdr:spPr>
        <a:xfrm>
          <a:off x="14541500" y="1684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139250</xdr:rowOff>
    </xdr:from>
    <xdr:ext cx="534377" cy="259045"/>
    <xdr:sp macro="" textlink="">
      <xdr:nvSpPr>
        <xdr:cNvPr id="678" name="テキスト ボックス 677"/>
        <xdr:cNvSpPr txBox="1"/>
      </xdr:nvSpPr>
      <xdr:spPr>
        <a:xfrm>
          <a:off x="14325111" y="1694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67066</xdr:rowOff>
    </xdr:from>
    <xdr:to>
      <xdr:col>20</xdr:col>
      <xdr:colOff>9525</xdr:colOff>
      <xdr:row>98</xdr:row>
      <xdr:rowOff>168666</xdr:rowOff>
    </xdr:to>
    <xdr:sp macro="" textlink="">
      <xdr:nvSpPr>
        <xdr:cNvPr id="679" name="円/楕円 678"/>
        <xdr:cNvSpPr/>
      </xdr:nvSpPr>
      <xdr:spPr>
        <a:xfrm>
          <a:off x="13652500" y="1686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159793</xdr:rowOff>
    </xdr:from>
    <xdr:ext cx="469744" cy="259045"/>
    <xdr:sp macro="" textlink="">
      <xdr:nvSpPr>
        <xdr:cNvPr id="680" name="テキスト ボックス 679"/>
        <xdr:cNvSpPr txBox="1"/>
      </xdr:nvSpPr>
      <xdr:spPr>
        <a:xfrm>
          <a:off x="13468427" y="169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55310</xdr:rowOff>
    </xdr:from>
    <xdr:to>
      <xdr:col>18</xdr:col>
      <xdr:colOff>492125</xdr:colOff>
      <xdr:row>98</xdr:row>
      <xdr:rowOff>156910</xdr:rowOff>
    </xdr:to>
    <xdr:sp macro="" textlink="">
      <xdr:nvSpPr>
        <xdr:cNvPr id="681" name="円/楕円 680"/>
        <xdr:cNvSpPr/>
      </xdr:nvSpPr>
      <xdr:spPr>
        <a:xfrm>
          <a:off x="12763500" y="168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148037</xdr:rowOff>
    </xdr:from>
    <xdr:ext cx="534377" cy="259045"/>
    <xdr:sp macro="" textlink="">
      <xdr:nvSpPr>
        <xdr:cNvPr id="682" name="テキスト ボックス 681"/>
        <xdr:cNvSpPr txBox="1"/>
      </xdr:nvSpPr>
      <xdr:spPr>
        <a:xfrm>
          <a:off x="12547111" y="1695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3" name="直線コネクタ 69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4" name="テキスト ボックス 69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5" name="直線コネクタ 69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6" name="テキスト ボックス 69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7" name="直線コネクタ 69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8" name="テキスト ボックス 69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9" name="直線コネクタ 69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0" name="テキスト ボックス 69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1" name="直線コネクタ 70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2" name="テキスト ボックス 70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04" name="直線コネクタ 703"/>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6" name="直線コネクタ 70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07"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08" name="直線コネクタ 707"/>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09" name="直線コネクタ 70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0"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1" name="フローチャート : 判断 710"/>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139563</xdr:rowOff>
    </xdr:from>
    <xdr:to>
      <xdr:col>31</xdr:col>
      <xdr:colOff>34925</xdr:colOff>
      <xdr:row>38</xdr:row>
      <xdr:rowOff>139700</xdr:rowOff>
    </xdr:to>
    <xdr:cxnSp macro="">
      <xdr:nvCxnSpPr>
        <xdr:cNvPr id="712" name="直線コネクタ 711"/>
        <xdr:cNvCxnSpPr/>
      </xdr:nvCxnSpPr>
      <xdr:spPr>
        <a:xfrm>
          <a:off x="20434300" y="6654663"/>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31979</xdr:rowOff>
    </xdr:from>
    <xdr:to>
      <xdr:col>31</xdr:col>
      <xdr:colOff>85725</xdr:colOff>
      <xdr:row>38</xdr:row>
      <xdr:rowOff>133579</xdr:rowOff>
    </xdr:to>
    <xdr:sp macro="" textlink="">
      <xdr:nvSpPr>
        <xdr:cNvPr id="713" name="フローチャート : 判断 712"/>
        <xdr:cNvSpPr/>
      </xdr:nvSpPr>
      <xdr:spPr>
        <a:xfrm>
          <a:off x="21272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150106</xdr:rowOff>
    </xdr:from>
    <xdr:ext cx="469744" cy="259045"/>
    <xdr:sp macro="" textlink="">
      <xdr:nvSpPr>
        <xdr:cNvPr id="714" name="テキスト ボックス 713"/>
        <xdr:cNvSpPr txBox="1"/>
      </xdr:nvSpPr>
      <xdr:spPr>
        <a:xfrm>
          <a:off x="21088427"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139563</xdr:rowOff>
    </xdr:from>
    <xdr:to>
      <xdr:col>29</xdr:col>
      <xdr:colOff>517525</xdr:colOff>
      <xdr:row>38</xdr:row>
      <xdr:rowOff>139700</xdr:rowOff>
    </xdr:to>
    <xdr:cxnSp macro="">
      <xdr:nvCxnSpPr>
        <xdr:cNvPr id="715" name="直線コネクタ 714"/>
        <xdr:cNvCxnSpPr/>
      </xdr:nvCxnSpPr>
      <xdr:spPr>
        <a:xfrm flipV="1">
          <a:off x="19545300" y="6654663"/>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11862</xdr:rowOff>
    </xdr:from>
    <xdr:to>
      <xdr:col>29</xdr:col>
      <xdr:colOff>568325</xdr:colOff>
      <xdr:row>38</xdr:row>
      <xdr:rowOff>113462</xdr:rowOff>
    </xdr:to>
    <xdr:sp macro="" textlink="">
      <xdr:nvSpPr>
        <xdr:cNvPr id="716" name="フローチャート : 判断 715"/>
        <xdr:cNvSpPr/>
      </xdr:nvSpPr>
      <xdr:spPr>
        <a:xfrm>
          <a:off x="20383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129989</xdr:rowOff>
    </xdr:from>
    <xdr:ext cx="469744" cy="259045"/>
    <xdr:sp macro="" textlink="">
      <xdr:nvSpPr>
        <xdr:cNvPr id="717" name="テキスト ボックス 716"/>
        <xdr:cNvSpPr txBox="1"/>
      </xdr:nvSpPr>
      <xdr:spPr>
        <a:xfrm>
          <a:off x="20199427" y="630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18" name="直線コネクタ 71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21189</xdr:rowOff>
    </xdr:from>
    <xdr:to>
      <xdr:col>28</xdr:col>
      <xdr:colOff>365125</xdr:colOff>
      <xdr:row>38</xdr:row>
      <xdr:rowOff>122789</xdr:rowOff>
    </xdr:to>
    <xdr:sp macro="" textlink="">
      <xdr:nvSpPr>
        <xdr:cNvPr id="719" name="フローチャート : 判断 718"/>
        <xdr:cNvSpPr/>
      </xdr:nvSpPr>
      <xdr:spPr>
        <a:xfrm>
          <a:off x="19494500" y="653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139316</xdr:rowOff>
    </xdr:from>
    <xdr:ext cx="469744" cy="259045"/>
    <xdr:sp macro="" textlink="">
      <xdr:nvSpPr>
        <xdr:cNvPr id="720" name="テキスト ボックス 719"/>
        <xdr:cNvSpPr txBox="1"/>
      </xdr:nvSpPr>
      <xdr:spPr>
        <a:xfrm>
          <a:off x="19310427" y="631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23840</xdr:rowOff>
    </xdr:from>
    <xdr:to>
      <xdr:col>27</xdr:col>
      <xdr:colOff>161925</xdr:colOff>
      <xdr:row>38</xdr:row>
      <xdr:rowOff>125440</xdr:rowOff>
    </xdr:to>
    <xdr:sp macro="" textlink="">
      <xdr:nvSpPr>
        <xdr:cNvPr id="721" name="フローチャート : 判断 720"/>
        <xdr:cNvSpPr/>
      </xdr:nvSpPr>
      <xdr:spPr>
        <a:xfrm>
          <a:off x="18605500" y="653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141967</xdr:rowOff>
    </xdr:from>
    <xdr:ext cx="469744" cy="259045"/>
    <xdr:sp macro="" textlink="">
      <xdr:nvSpPr>
        <xdr:cNvPr id="722" name="テキスト ボックス 721"/>
        <xdr:cNvSpPr txBox="1"/>
      </xdr:nvSpPr>
      <xdr:spPr>
        <a:xfrm>
          <a:off x="18421427" y="631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3" name="テキスト ボックス 72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4" name="テキスト ボックス 72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5" name="テキスト ボックス 72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6" name="テキスト ボックス 72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7" name="テキスト ボックス 72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8" name="円/楕円 72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29"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0" name="円/楕円 72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1" name="テキスト ボックス 73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88763</xdr:rowOff>
    </xdr:from>
    <xdr:to>
      <xdr:col>29</xdr:col>
      <xdr:colOff>568325</xdr:colOff>
      <xdr:row>39</xdr:row>
      <xdr:rowOff>18913</xdr:rowOff>
    </xdr:to>
    <xdr:sp macro="" textlink="">
      <xdr:nvSpPr>
        <xdr:cNvPr id="732" name="円/楕円 731"/>
        <xdr:cNvSpPr/>
      </xdr:nvSpPr>
      <xdr:spPr>
        <a:xfrm>
          <a:off x="20383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10040</xdr:rowOff>
    </xdr:from>
    <xdr:ext cx="249299" cy="259045"/>
    <xdr:sp macro="" textlink="">
      <xdr:nvSpPr>
        <xdr:cNvPr id="733" name="テキスト ボックス 732"/>
        <xdr:cNvSpPr txBox="1"/>
      </xdr:nvSpPr>
      <xdr:spPr>
        <a:xfrm>
          <a:off x="20309649"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4" name="円/楕円 73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5" name="テキスト ボックス 73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6" name="円/楕円 73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37" name="テキスト ボックス 73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8" name="正方形/長方形 73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9" name="正方形/長方形 73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0" name="正方形/長方形 73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1" name="正方形/長方形 74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2" name="正方形/長方形 74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3" name="正方形/長方形 74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4" name="正方形/長方形 74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32,898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5" name="正方形/長方形 74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6" name="テキスト ボックス 74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7" name="直線コネクタ 74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8" name="直線コネクタ 74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9" name="テキスト ボックス 74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0" name="直線コネクタ 74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1" name="テキスト ボックス 75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2" name="直線コネクタ 75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3" name="テキスト ボックス 75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4" name="直線コネクタ 75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5" name="テキスト ボックス 75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6" name="直線コネクタ 75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7" name="テキスト ボックス 75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8" name="直線コネクタ 75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9" name="テキスト ボックス 75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1" name="直線コネクタ 760"/>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3" name="直線コネクタ 76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64"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65" name="直線コネクタ 764"/>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17514</xdr:rowOff>
    </xdr:from>
    <xdr:to>
      <xdr:col>32</xdr:col>
      <xdr:colOff>187325</xdr:colOff>
      <xdr:row>55</xdr:row>
      <xdr:rowOff>80169</xdr:rowOff>
    </xdr:to>
    <xdr:cxnSp macro="">
      <xdr:nvCxnSpPr>
        <xdr:cNvPr id="766" name="直線コネクタ 765"/>
        <xdr:cNvCxnSpPr/>
      </xdr:nvCxnSpPr>
      <xdr:spPr>
        <a:xfrm>
          <a:off x="21323300" y="9447264"/>
          <a:ext cx="838200" cy="6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17892</xdr:rowOff>
    </xdr:from>
    <xdr:ext cx="469744" cy="259045"/>
    <xdr:sp macro="" textlink="">
      <xdr:nvSpPr>
        <xdr:cNvPr id="767" name="貸付金平均値テキスト"/>
        <xdr:cNvSpPr txBox="1"/>
      </xdr:nvSpPr>
      <xdr:spPr>
        <a:xfrm>
          <a:off x="22212300" y="9961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68" name="フローチャート : 判断 767"/>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17514</xdr:rowOff>
    </xdr:from>
    <xdr:to>
      <xdr:col>31</xdr:col>
      <xdr:colOff>34925</xdr:colOff>
      <xdr:row>55</xdr:row>
      <xdr:rowOff>143548</xdr:rowOff>
    </xdr:to>
    <xdr:cxnSp macro="">
      <xdr:nvCxnSpPr>
        <xdr:cNvPr id="769" name="直線コネクタ 768"/>
        <xdr:cNvCxnSpPr/>
      </xdr:nvCxnSpPr>
      <xdr:spPr>
        <a:xfrm flipV="1">
          <a:off x="20434300" y="9447264"/>
          <a:ext cx="889000" cy="12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77870</xdr:rowOff>
    </xdr:from>
    <xdr:to>
      <xdr:col>31</xdr:col>
      <xdr:colOff>85725</xdr:colOff>
      <xdr:row>59</xdr:row>
      <xdr:rowOff>8020</xdr:rowOff>
    </xdr:to>
    <xdr:sp macro="" textlink="">
      <xdr:nvSpPr>
        <xdr:cNvPr id="770" name="フローチャート : 判断 769"/>
        <xdr:cNvSpPr/>
      </xdr:nvSpPr>
      <xdr:spPr>
        <a:xfrm>
          <a:off x="21272500" y="1002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170597</xdr:rowOff>
    </xdr:from>
    <xdr:ext cx="469744" cy="259045"/>
    <xdr:sp macro="" textlink="">
      <xdr:nvSpPr>
        <xdr:cNvPr id="771" name="テキスト ボックス 770"/>
        <xdr:cNvSpPr txBox="1"/>
      </xdr:nvSpPr>
      <xdr:spPr>
        <a:xfrm>
          <a:off x="21088427" y="1011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143548</xdr:rowOff>
    </xdr:from>
    <xdr:to>
      <xdr:col>29</xdr:col>
      <xdr:colOff>517525</xdr:colOff>
      <xdr:row>56</xdr:row>
      <xdr:rowOff>69596</xdr:rowOff>
    </xdr:to>
    <xdr:cxnSp macro="">
      <xdr:nvCxnSpPr>
        <xdr:cNvPr id="772" name="直線コネクタ 771"/>
        <xdr:cNvCxnSpPr/>
      </xdr:nvCxnSpPr>
      <xdr:spPr>
        <a:xfrm flipV="1">
          <a:off x="19545300" y="9573298"/>
          <a:ext cx="889000" cy="9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42513</xdr:rowOff>
    </xdr:from>
    <xdr:to>
      <xdr:col>29</xdr:col>
      <xdr:colOff>568325</xdr:colOff>
      <xdr:row>58</xdr:row>
      <xdr:rowOff>144113</xdr:rowOff>
    </xdr:to>
    <xdr:sp macro="" textlink="">
      <xdr:nvSpPr>
        <xdr:cNvPr id="773" name="フローチャート : 判断 772"/>
        <xdr:cNvSpPr/>
      </xdr:nvSpPr>
      <xdr:spPr>
        <a:xfrm>
          <a:off x="20383500" y="998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135240</xdr:rowOff>
    </xdr:from>
    <xdr:ext cx="469744" cy="259045"/>
    <xdr:sp macro="" textlink="">
      <xdr:nvSpPr>
        <xdr:cNvPr id="774" name="テキスト ボックス 773"/>
        <xdr:cNvSpPr txBox="1"/>
      </xdr:nvSpPr>
      <xdr:spPr>
        <a:xfrm>
          <a:off x="20199427" y="1007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45783</xdr:rowOff>
    </xdr:from>
    <xdr:to>
      <xdr:col>28</xdr:col>
      <xdr:colOff>314325</xdr:colOff>
      <xdr:row>56</xdr:row>
      <xdr:rowOff>69596</xdr:rowOff>
    </xdr:to>
    <xdr:cxnSp macro="">
      <xdr:nvCxnSpPr>
        <xdr:cNvPr id="775" name="直線コネクタ 774"/>
        <xdr:cNvCxnSpPr/>
      </xdr:nvCxnSpPr>
      <xdr:spPr>
        <a:xfrm>
          <a:off x="18656300" y="9646983"/>
          <a:ext cx="889000" cy="2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45047</xdr:rowOff>
    </xdr:from>
    <xdr:to>
      <xdr:col>28</xdr:col>
      <xdr:colOff>365125</xdr:colOff>
      <xdr:row>58</xdr:row>
      <xdr:rowOff>146647</xdr:rowOff>
    </xdr:to>
    <xdr:sp macro="" textlink="">
      <xdr:nvSpPr>
        <xdr:cNvPr id="776" name="フローチャート : 判断 775"/>
        <xdr:cNvSpPr/>
      </xdr:nvSpPr>
      <xdr:spPr>
        <a:xfrm>
          <a:off x="19494500" y="998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137774</xdr:rowOff>
    </xdr:from>
    <xdr:ext cx="469744" cy="259045"/>
    <xdr:sp macro="" textlink="">
      <xdr:nvSpPr>
        <xdr:cNvPr id="777" name="テキスト ボックス 776"/>
        <xdr:cNvSpPr txBox="1"/>
      </xdr:nvSpPr>
      <xdr:spPr>
        <a:xfrm>
          <a:off x="19310427" y="1008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31674</xdr:rowOff>
    </xdr:from>
    <xdr:to>
      <xdr:col>27</xdr:col>
      <xdr:colOff>161925</xdr:colOff>
      <xdr:row>58</xdr:row>
      <xdr:rowOff>133274</xdr:rowOff>
    </xdr:to>
    <xdr:sp macro="" textlink="">
      <xdr:nvSpPr>
        <xdr:cNvPr id="778" name="フローチャート : 判断 777"/>
        <xdr:cNvSpPr/>
      </xdr:nvSpPr>
      <xdr:spPr>
        <a:xfrm>
          <a:off x="18605500" y="997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124401</xdr:rowOff>
    </xdr:from>
    <xdr:ext cx="469744" cy="259045"/>
    <xdr:sp macro="" textlink="">
      <xdr:nvSpPr>
        <xdr:cNvPr id="779" name="テキスト ボックス 778"/>
        <xdr:cNvSpPr txBox="1"/>
      </xdr:nvSpPr>
      <xdr:spPr>
        <a:xfrm>
          <a:off x="18421427" y="1006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0" name="テキスト ボックス 77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1" name="テキスト ボックス 78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2" name="テキスト ボックス 78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3" name="テキスト ボックス 78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4" name="テキスト ボックス 78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29369</xdr:rowOff>
    </xdr:from>
    <xdr:to>
      <xdr:col>32</xdr:col>
      <xdr:colOff>238125</xdr:colOff>
      <xdr:row>55</xdr:row>
      <xdr:rowOff>130969</xdr:rowOff>
    </xdr:to>
    <xdr:sp macro="" textlink="">
      <xdr:nvSpPr>
        <xdr:cNvPr id="785" name="円/楕円 784"/>
        <xdr:cNvSpPr/>
      </xdr:nvSpPr>
      <xdr:spPr>
        <a:xfrm>
          <a:off x="22110700" y="945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52246</xdr:rowOff>
    </xdr:from>
    <xdr:ext cx="534377" cy="259045"/>
    <xdr:sp macro="" textlink="">
      <xdr:nvSpPr>
        <xdr:cNvPr id="786" name="貸付金該当値テキスト"/>
        <xdr:cNvSpPr txBox="1"/>
      </xdr:nvSpPr>
      <xdr:spPr>
        <a:xfrm>
          <a:off x="22212300" y="931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34,125</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138164</xdr:rowOff>
    </xdr:from>
    <xdr:to>
      <xdr:col>31</xdr:col>
      <xdr:colOff>85725</xdr:colOff>
      <xdr:row>55</xdr:row>
      <xdr:rowOff>68314</xdr:rowOff>
    </xdr:to>
    <xdr:sp macro="" textlink="">
      <xdr:nvSpPr>
        <xdr:cNvPr id="787" name="円/楕円 786"/>
        <xdr:cNvSpPr/>
      </xdr:nvSpPr>
      <xdr:spPr>
        <a:xfrm>
          <a:off x="21272500" y="939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84841</xdr:rowOff>
    </xdr:from>
    <xdr:ext cx="534377" cy="259045"/>
    <xdr:sp macro="" textlink="">
      <xdr:nvSpPr>
        <xdr:cNvPr id="788" name="テキスト ボックス 787"/>
        <xdr:cNvSpPr txBox="1"/>
      </xdr:nvSpPr>
      <xdr:spPr>
        <a:xfrm>
          <a:off x="21056111" y="917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37,414</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92748</xdr:rowOff>
    </xdr:from>
    <xdr:to>
      <xdr:col>29</xdr:col>
      <xdr:colOff>568325</xdr:colOff>
      <xdr:row>56</xdr:row>
      <xdr:rowOff>22898</xdr:rowOff>
    </xdr:to>
    <xdr:sp macro="" textlink="">
      <xdr:nvSpPr>
        <xdr:cNvPr id="789" name="円/楕円 788"/>
        <xdr:cNvSpPr/>
      </xdr:nvSpPr>
      <xdr:spPr>
        <a:xfrm>
          <a:off x="20383500" y="952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39425</xdr:rowOff>
    </xdr:from>
    <xdr:ext cx="534377" cy="259045"/>
    <xdr:sp macro="" textlink="">
      <xdr:nvSpPr>
        <xdr:cNvPr id="790" name="テキスト ボックス 789"/>
        <xdr:cNvSpPr txBox="1"/>
      </xdr:nvSpPr>
      <xdr:spPr>
        <a:xfrm>
          <a:off x="20167111" y="92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30,798</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18796</xdr:rowOff>
    </xdr:from>
    <xdr:to>
      <xdr:col>28</xdr:col>
      <xdr:colOff>365125</xdr:colOff>
      <xdr:row>56</xdr:row>
      <xdr:rowOff>120396</xdr:rowOff>
    </xdr:to>
    <xdr:sp macro="" textlink="">
      <xdr:nvSpPr>
        <xdr:cNvPr id="791" name="円/楕円 790"/>
        <xdr:cNvSpPr/>
      </xdr:nvSpPr>
      <xdr:spPr>
        <a:xfrm>
          <a:off x="19494500" y="961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136923</xdr:rowOff>
    </xdr:from>
    <xdr:ext cx="534377" cy="259045"/>
    <xdr:sp macro="" textlink="">
      <xdr:nvSpPr>
        <xdr:cNvPr id="792" name="テキスト ボックス 791"/>
        <xdr:cNvSpPr txBox="1"/>
      </xdr:nvSpPr>
      <xdr:spPr>
        <a:xfrm>
          <a:off x="19278111" y="939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25,680</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166433</xdr:rowOff>
    </xdr:from>
    <xdr:to>
      <xdr:col>27</xdr:col>
      <xdr:colOff>161925</xdr:colOff>
      <xdr:row>56</xdr:row>
      <xdr:rowOff>96583</xdr:rowOff>
    </xdr:to>
    <xdr:sp macro="" textlink="">
      <xdr:nvSpPr>
        <xdr:cNvPr id="793" name="円/楕円 792"/>
        <xdr:cNvSpPr/>
      </xdr:nvSpPr>
      <xdr:spPr>
        <a:xfrm>
          <a:off x="18605500" y="959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113110</xdr:rowOff>
    </xdr:from>
    <xdr:ext cx="534377" cy="259045"/>
    <xdr:sp macro="" textlink="">
      <xdr:nvSpPr>
        <xdr:cNvPr id="794" name="テキスト ボックス 793"/>
        <xdr:cNvSpPr txBox="1"/>
      </xdr:nvSpPr>
      <xdr:spPr>
        <a:xfrm>
          <a:off x="18389111" y="937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26,930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5" name="正方形/長方形 79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6" name="正方形/長方形 79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7" name="正方形/長方形 79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8" name="正方形/長方形 79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9" name="正方形/長方形 79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0" name="正方形/長方形 79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1" name="正方形/長方形 80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2" name="正方形/長方形 80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3" name="テキスト ボックス 80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4" name="直線コネクタ 80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5" name="テキスト ボックス 80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6" name="直線コネクタ 80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7" name="テキスト ボックス 80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8" name="直線コネクタ 80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9" name="テキスト ボックス 80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0" name="直線コネクタ 80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1" name="テキスト ボックス 81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2" name="直線コネクタ 81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3" name="テキスト ボックス 81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4" name="直線コネクタ 81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5" name="テキスト ボックス 81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6" name="直線コネクタ 81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7" name="テキスト ボックス 81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19" name="直線コネクタ 818"/>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0"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1" name="直線コネクタ 820"/>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2"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3" name="直線コネクタ 822"/>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138652</xdr:rowOff>
    </xdr:from>
    <xdr:to>
      <xdr:col>32</xdr:col>
      <xdr:colOff>187325</xdr:colOff>
      <xdr:row>73</xdr:row>
      <xdr:rowOff>147758</xdr:rowOff>
    </xdr:to>
    <xdr:cxnSp macro="">
      <xdr:nvCxnSpPr>
        <xdr:cNvPr id="824" name="直線コネクタ 823"/>
        <xdr:cNvCxnSpPr/>
      </xdr:nvCxnSpPr>
      <xdr:spPr>
        <a:xfrm flipV="1">
          <a:off x="21323300" y="12654502"/>
          <a:ext cx="8382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14692</xdr:rowOff>
    </xdr:from>
    <xdr:ext cx="534377" cy="259045"/>
    <xdr:sp macro="" textlink="">
      <xdr:nvSpPr>
        <xdr:cNvPr id="825" name="繰出金平均値テキスト"/>
        <xdr:cNvSpPr txBox="1"/>
      </xdr:nvSpPr>
      <xdr:spPr>
        <a:xfrm>
          <a:off x="22212300" y="12701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26" name="フローチャート : 判断 825"/>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147758</xdr:rowOff>
    </xdr:from>
    <xdr:to>
      <xdr:col>31</xdr:col>
      <xdr:colOff>34925</xdr:colOff>
      <xdr:row>74</xdr:row>
      <xdr:rowOff>30791</xdr:rowOff>
    </xdr:to>
    <xdr:cxnSp macro="">
      <xdr:nvCxnSpPr>
        <xdr:cNvPr id="827" name="直線コネクタ 826"/>
        <xdr:cNvCxnSpPr/>
      </xdr:nvCxnSpPr>
      <xdr:spPr>
        <a:xfrm flipV="1">
          <a:off x="20434300" y="12663608"/>
          <a:ext cx="8890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8" name="フローチャート : 判断 827"/>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167815</xdr:rowOff>
    </xdr:from>
    <xdr:ext cx="534377" cy="259045"/>
    <xdr:sp macro="" textlink="">
      <xdr:nvSpPr>
        <xdr:cNvPr id="829" name="テキスト ボックス 828"/>
        <xdr:cNvSpPr txBox="1"/>
      </xdr:nvSpPr>
      <xdr:spPr>
        <a:xfrm>
          <a:off x="21056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13932</xdr:rowOff>
    </xdr:from>
    <xdr:to>
      <xdr:col>29</xdr:col>
      <xdr:colOff>517525</xdr:colOff>
      <xdr:row>74</xdr:row>
      <xdr:rowOff>30791</xdr:rowOff>
    </xdr:to>
    <xdr:cxnSp macro="">
      <xdr:nvCxnSpPr>
        <xdr:cNvPr id="830" name="直線コネクタ 829"/>
        <xdr:cNvCxnSpPr/>
      </xdr:nvCxnSpPr>
      <xdr:spPr>
        <a:xfrm>
          <a:off x="19545300" y="12701232"/>
          <a:ext cx="889000" cy="1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31" name="フローチャート : 判断 830"/>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22807</xdr:rowOff>
    </xdr:from>
    <xdr:ext cx="534377" cy="259045"/>
    <xdr:sp macro="" textlink="">
      <xdr:nvSpPr>
        <xdr:cNvPr id="832" name="テキスト ボックス 831"/>
        <xdr:cNvSpPr txBox="1"/>
      </xdr:nvSpPr>
      <xdr:spPr>
        <a:xfrm>
          <a:off x="20167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133547</xdr:rowOff>
    </xdr:from>
    <xdr:to>
      <xdr:col>28</xdr:col>
      <xdr:colOff>314325</xdr:colOff>
      <xdr:row>74</xdr:row>
      <xdr:rowOff>13932</xdr:rowOff>
    </xdr:to>
    <xdr:cxnSp macro="">
      <xdr:nvCxnSpPr>
        <xdr:cNvPr id="833" name="直線コネクタ 832"/>
        <xdr:cNvCxnSpPr/>
      </xdr:nvCxnSpPr>
      <xdr:spPr>
        <a:xfrm>
          <a:off x="18656300" y="12649397"/>
          <a:ext cx="889000" cy="5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34" name="フローチャート : 判断 833"/>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30599</xdr:rowOff>
    </xdr:from>
    <xdr:ext cx="534377" cy="259045"/>
    <xdr:sp macro="" textlink="">
      <xdr:nvSpPr>
        <xdr:cNvPr id="835" name="テキスト ボックス 834"/>
        <xdr:cNvSpPr txBox="1"/>
      </xdr:nvSpPr>
      <xdr:spPr>
        <a:xfrm>
          <a:off x="19278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6" name="フローチャート : 判断 835"/>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33360</xdr:rowOff>
    </xdr:from>
    <xdr:ext cx="534377" cy="259045"/>
    <xdr:sp macro="" textlink="">
      <xdr:nvSpPr>
        <xdr:cNvPr id="837" name="テキスト ボックス 836"/>
        <xdr:cNvSpPr txBox="1"/>
      </xdr:nvSpPr>
      <xdr:spPr>
        <a:xfrm>
          <a:off x="18389111" y="1323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8" name="テキスト ボックス 83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9" name="テキスト ボックス 83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0" name="テキスト ボックス 83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1" name="テキスト ボックス 84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2" name="テキスト ボックス 84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87852</xdr:rowOff>
    </xdr:from>
    <xdr:to>
      <xdr:col>32</xdr:col>
      <xdr:colOff>238125</xdr:colOff>
      <xdr:row>74</xdr:row>
      <xdr:rowOff>18002</xdr:rowOff>
    </xdr:to>
    <xdr:sp macro="" textlink="">
      <xdr:nvSpPr>
        <xdr:cNvPr id="843" name="円/楕円 842"/>
        <xdr:cNvSpPr/>
      </xdr:nvSpPr>
      <xdr:spPr>
        <a:xfrm>
          <a:off x="22110700" y="1260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110729</xdr:rowOff>
    </xdr:from>
    <xdr:ext cx="534377" cy="259045"/>
    <xdr:sp macro="" textlink="">
      <xdr:nvSpPr>
        <xdr:cNvPr id="844" name="繰出金該当値テキスト"/>
        <xdr:cNvSpPr txBox="1"/>
      </xdr:nvSpPr>
      <xdr:spPr>
        <a:xfrm>
          <a:off x="22212300" y="1245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69,055</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96958</xdr:rowOff>
    </xdr:from>
    <xdr:to>
      <xdr:col>31</xdr:col>
      <xdr:colOff>85725</xdr:colOff>
      <xdr:row>74</xdr:row>
      <xdr:rowOff>27108</xdr:rowOff>
    </xdr:to>
    <xdr:sp macro="" textlink="">
      <xdr:nvSpPr>
        <xdr:cNvPr id="845" name="円/楕円 844"/>
        <xdr:cNvSpPr/>
      </xdr:nvSpPr>
      <xdr:spPr>
        <a:xfrm>
          <a:off x="21272500" y="126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43635</xdr:rowOff>
    </xdr:from>
    <xdr:ext cx="534377" cy="259045"/>
    <xdr:sp macro="" textlink="">
      <xdr:nvSpPr>
        <xdr:cNvPr id="846" name="テキスト ボックス 845"/>
        <xdr:cNvSpPr txBox="1"/>
      </xdr:nvSpPr>
      <xdr:spPr>
        <a:xfrm>
          <a:off x="21056111" y="1238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68,577</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151441</xdr:rowOff>
    </xdr:from>
    <xdr:to>
      <xdr:col>29</xdr:col>
      <xdr:colOff>568325</xdr:colOff>
      <xdr:row>74</xdr:row>
      <xdr:rowOff>81591</xdr:rowOff>
    </xdr:to>
    <xdr:sp macro="" textlink="">
      <xdr:nvSpPr>
        <xdr:cNvPr id="847" name="円/楕円 846"/>
        <xdr:cNvSpPr/>
      </xdr:nvSpPr>
      <xdr:spPr>
        <a:xfrm>
          <a:off x="20383500" y="1266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98118</xdr:rowOff>
    </xdr:from>
    <xdr:ext cx="534377" cy="259045"/>
    <xdr:sp macro="" textlink="">
      <xdr:nvSpPr>
        <xdr:cNvPr id="848" name="テキスト ボックス 847"/>
        <xdr:cNvSpPr txBox="1"/>
      </xdr:nvSpPr>
      <xdr:spPr>
        <a:xfrm>
          <a:off x="20167111" y="1244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65,717</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134582</xdr:rowOff>
    </xdr:from>
    <xdr:to>
      <xdr:col>28</xdr:col>
      <xdr:colOff>365125</xdr:colOff>
      <xdr:row>74</xdr:row>
      <xdr:rowOff>64732</xdr:rowOff>
    </xdr:to>
    <xdr:sp macro="" textlink="">
      <xdr:nvSpPr>
        <xdr:cNvPr id="849" name="円/楕円 848"/>
        <xdr:cNvSpPr/>
      </xdr:nvSpPr>
      <xdr:spPr>
        <a:xfrm>
          <a:off x="19494500" y="1265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81259</xdr:rowOff>
    </xdr:from>
    <xdr:ext cx="534377" cy="259045"/>
    <xdr:sp macro="" textlink="">
      <xdr:nvSpPr>
        <xdr:cNvPr id="850" name="テキスト ボックス 849"/>
        <xdr:cNvSpPr txBox="1"/>
      </xdr:nvSpPr>
      <xdr:spPr>
        <a:xfrm>
          <a:off x="19278111" y="1242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66,602</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82747</xdr:rowOff>
    </xdr:from>
    <xdr:to>
      <xdr:col>27</xdr:col>
      <xdr:colOff>161925</xdr:colOff>
      <xdr:row>74</xdr:row>
      <xdr:rowOff>12897</xdr:rowOff>
    </xdr:to>
    <xdr:sp macro="" textlink="">
      <xdr:nvSpPr>
        <xdr:cNvPr id="851" name="円/楕円 850"/>
        <xdr:cNvSpPr/>
      </xdr:nvSpPr>
      <xdr:spPr>
        <a:xfrm>
          <a:off x="18605500" y="1259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29424</xdr:rowOff>
    </xdr:from>
    <xdr:ext cx="534377" cy="259045"/>
    <xdr:sp macro="" textlink="">
      <xdr:nvSpPr>
        <xdr:cNvPr id="852" name="テキスト ボックス 851"/>
        <xdr:cNvSpPr txBox="1"/>
      </xdr:nvSpPr>
      <xdr:spPr>
        <a:xfrm>
          <a:off x="18389111" y="1237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69,323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3" name="正方形/長方形 85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4" name="正方形/長方形 85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5" name="正方形/長方形 85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6" name="正方形/長方形 85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7" name="正方形/長方形 85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8" name="正方形/長方形 85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9" name="正方形/長方形 85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0" name="正方形/長方形 85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1" name="テキスト ボックス 86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2" name="直線コネクタ 86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3" name="直線コネクタ 862"/>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4" name="テキスト ボックス 863"/>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5" name="直線コネクタ 864"/>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66" name="テキスト ボックス 865"/>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7" name="直線コネクタ 866"/>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68" name="テキスト ボックス 867"/>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9" name="直線コネクタ 868"/>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0" name="テキスト ボックス 869"/>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1" name="直線コネクタ 870"/>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2" name="テキスト ボックス 871"/>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3" name="直線コネクタ 872"/>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74" name="テキスト ボックス 873"/>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76" name="テキスト ボックス 87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78" name="直線コネクタ 877"/>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79"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0" name="直線コネクタ 879"/>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1"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2" name="直線コネクタ 881"/>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3" name="直線コネクタ 882"/>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84"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85" name="フローチャート : 判断 884"/>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6" name="直線コネクタ 885"/>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7" name="フローチャート : 判断 886"/>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8" name="テキスト ボックス 887"/>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9" name="直線コネクタ 888"/>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90" name="フローチャート : 判断 889"/>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91" name="テキスト ボックス 890"/>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2" name="直線コネクタ 891"/>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3" name="フローチャート : 判断 892"/>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4" name="テキスト ボックス 893"/>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45793</xdr:rowOff>
    </xdr:from>
    <xdr:to>
      <xdr:col>27</xdr:col>
      <xdr:colOff>161925</xdr:colOff>
      <xdr:row>99</xdr:row>
      <xdr:rowOff>147393</xdr:rowOff>
    </xdr:to>
    <xdr:sp macro="" textlink="">
      <xdr:nvSpPr>
        <xdr:cNvPr id="895" name="フローチャート : 判断 894"/>
        <xdr:cNvSpPr/>
      </xdr:nvSpPr>
      <xdr:spPr>
        <a:xfrm>
          <a:off x="18605500" y="1701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163920</xdr:rowOff>
    </xdr:from>
    <xdr:ext cx="313932" cy="259045"/>
    <xdr:sp macro="" textlink="">
      <xdr:nvSpPr>
        <xdr:cNvPr id="896" name="テキスト ボックス 895"/>
        <xdr:cNvSpPr txBox="1"/>
      </xdr:nvSpPr>
      <xdr:spPr>
        <a:xfrm>
          <a:off x="18499333" y="167945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2" name="円/楕円 901"/>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3"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4" name="円/楕円 903"/>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5" name="テキスト ボックス 904"/>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6" name="円/楕円 905"/>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7" name="テキスト ボックス 906"/>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8" name="円/楕円 907"/>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9" name="テキスト ボックス 908"/>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0" name="円/楕円 909"/>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1" name="テキスト ボックス 910"/>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611,024</a:t>
          </a:r>
          <a:r>
            <a:rPr kumimoji="1" lang="ja-JP" altLang="en-US" sz="1300">
              <a:latin typeface="ＭＳ Ｐゴシック"/>
            </a:rPr>
            <a:t>円となっている。</a:t>
          </a:r>
          <a:endParaRPr kumimoji="1" lang="en-US" altLang="ja-JP" sz="1300">
            <a:latin typeface="ＭＳ Ｐゴシック"/>
          </a:endParaRPr>
        </a:p>
        <a:p>
          <a:r>
            <a:rPr kumimoji="1" lang="ja-JP" altLang="en-US" sz="1300">
              <a:latin typeface="ＭＳ Ｐゴシック"/>
            </a:rPr>
            <a:t>　人件費は、住民一人当たり</a:t>
          </a:r>
          <a:r>
            <a:rPr kumimoji="1" lang="en-US" altLang="ja-JP" sz="1300">
              <a:latin typeface="ＭＳ Ｐゴシック"/>
            </a:rPr>
            <a:t>67,022</a:t>
          </a:r>
          <a:r>
            <a:rPr kumimoji="1" lang="ja-JP" altLang="en-US" sz="1300">
              <a:latin typeface="ＭＳ Ｐゴシック"/>
            </a:rPr>
            <a:t>円となっており、平成</a:t>
          </a:r>
          <a:r>
            <a:rPr kumimoji="1" lang="en-US" altLang="ja-JP" sz="1300">
              <a:latin typeface="ＭＳ Ｐゴシック"/>
            </a:rPr>
            <a:t>23</a:t>
          </a:r>
          <a:r>
            <a:rPr kumimoji="1" lang="ja-JP" altLang="en-US" sz="1300">
              <a:latin typeface="ＭＳ Ｐゴシック"/>
            </a:rPr>
            <a:t>年度から</a:t>
          </a:r>
          <a:r>
            <a:rPr kumimoji="1" lang="en-US" altLang="ja-JP" sz="1300">
              <a:latin typeface="ＭＳ Ｐゴシック"/>
            </a:rPr>
            <a:t>7</a:t>
          </a:r>
          <a:r>
            <a:rPr kumimoji="1" lang="ja-JP" altLang="en-US" sz="1300">
              <a:latin typeface="ＭＳ Ｐゴシック"/>
            </a:rPr>
            <a:t>万円程度で推移してきており、減少傾向にある。また、類似団体平均と比べて低い水準にある。</a:t>
          </a:r>
          <a:endParaRPr kumimoji="1" lang="en-US" altLang="ja-JP" sz="1300">
            <a:latin typeface="ＭＳ Ｐゴシック"/>
          </a:endParaRPr>
        </a:p>
        <a:p>
          <a:r>
            <a:rPr kumimoji="1" lang="ja-JP" altLang="en-US" sz="1300">
              <a:latin typeface="ＭＳ Ｐゴシック"/>
            </a:rPr>
            <a:t>　扶助費、普通建設事業費は、それぞれ住民一人当たり</a:t>
          </a:r>
          <a:r>
            <a:rPr kumimoji="1" lang="en-US" altLang="ja-JP" sz="1300">
              <a:latin typeface="ＭＳ Ｐゴシック"/>
            </a:rPr>
            <a:t>117,917</a:t>
          </a:r>
          <a:r>
            <a:rPr kumimoji="1" lang="ja-JP" altLang="en-US" sz="1300">
              <a:latin typeface="ＭＳ Ｐゴシック"/>
            </a:rPr>
            <a:t>円、</a:t>
          </a:r>
          <a:r>
            <a:rPr kumimoji="1" lang="en-US" altLang="ja-JP" sz="1300">
              <a:latin typeface="ＭＳ Ｐゴシック"/>
            </a:rPr>
            <a:t>118,626</a:t>
          </a:r>
          <a:r>
            <a:rPr kumimoji="1" lang="ja-JP" altLang="en-US" sz="1300">
              <a:latin typeface="ＭＳ Ｐゴシック"/>
            </a:rPr>
            <a:t>円となっており、増加傾向にある。また、類似団体平均と比べて高い水準にある。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鳥取県倉吉市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48,889
48,655
272.06
30,716,306
29,872,345
744,069
14,328,777
31,615,539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117.8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116649</xdr:rowOff>
    </xdr:from>
    <xdr:to>
      <xdr:col>6</xdr:col>
      <xdr:colOff>511175</xdr:colOff>
      <xdr:row>36</xdr:row>
      <xdr:rowOff>132271</xdr:rowOff>
    </xdr:to>
    <xdr:cxnSp macro="">
      <xdr:nvCxnSpPr>
        <xdr:cNvPr id="61" name="直線コネクタ 60"/>
        <xdr:cNvCxnSpPr/>
      </xdr:nvCxnSpPr>
      <xdr:spPr>
        <a:xfrm>
          <a:off x="3797300" y="6288849"/>
          <a:ext cx="838200" cy="1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29862</xdr:rowOff>
    </xdr:from>
    <xdr:ext cx="469744" cy="259045"/>
    <xdr:sp macro="" textlink="">
      <xdr:nvSpPr>
        <xdr:cNvPr id="62" name="議会費平均値テキスト"/>
        <xdr:cNvSpPr txBox="1"/>
      </xdr:nvSpPr>
      <xdr:spPr>
        <a:xfrm>
          <a:off x="4686300" y="5859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114554</xdr:rowOff>
    </xdr:from>
    <xdr:to>
      <xdr:col>5</xdr:col>
      <xdr:colOff>358775</xdr:colOff>
      <xdr:row>36</xdr:row>
      <xdr:rowOff>116649</xdr:rowOff>
    </xdr:to>
    <xdr:cxnSp macro="">
      <xdr:nvCxnSpPr>
        <xdr:cNvPr id="64" name="直線コネクタ 63"/>
        <xdr:cNvCxnSpPr/>
      </xdr:nvCxnSpPr>
      <xdr:spPr>
        <a:xfrm>
          <a:off x="2908300" y="6286754"/>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23559</xdr:rowOff>
    </xdr:from>
    <xdr:to>
      <xdr:col>5</xdr:col>
      <xdr:colOff>409575</xdr:colOff>
      <xdr:row>37</xdr:row>
      <xdr:rowOff>125159</xdr:rowOff>
    </xdr:to>
    <xdr:sp macro="" textlink="">
      <xdr:nvSpPr>
        <xdr:cNvPr id="65" name="フローチャート : 判断 64"/>
        <xdr:cNvSpPr/>
      </xdr:nvSpPr>
      <xdr:spPr>
        <a:xfrm>
          <a:off x="3746500" y="636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116286</xdr:rowOff>
    </xdr:from>
    <xdr:ext cx="469744" cy="259045"/>
    <xdr:sp macro="" textlink="">
      <xdr:nvSpPr>
        <xdr:cNvPr id="66" name="テキスト ボックス 65"/>
        <xdr:cNvSpPr txBox="1"/>
      </xdr:nvSpPr>
      <xdr:spPr>
        <a:xfrm>
          <a:off x="3562427" y="64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37211</xdr:rowOff>
    </xdr:from>
    <xdr:to>
      <xdr:col>4</xdr:col>
      <xdr:colOff>155575</xdr:colOff>
      <xdr:row>36</xdr:row>
      <xdr:rowOff>114554</xdr:rowOff>
    </xdr:to>
    <xdr:cxnSp macro="">
      <xdr:nvCxnSpPr>
        <xdr:cNvPr id="67" name="直線コネクタ 66"/>
        <xdr:cNvCxnSpPr/>
      </xdr:nvCxnSpPr>
      <xdr:spPr>
        <a:xfrm>
          <a:off x="2019300" y="6209411"/>
          <a:ext cx="889000" cy="7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30035</xdr:rowOff>
    </xdr:from>
    <xdr:to>
      <xdr:col>4</xdr:col>
      <xdr:colOff>206375</xdr:colOff>
      <xdr:row>37</xdr:row>
      <xdr:rowOff>131635</xdr:rowOff>
    </xdr:to>
    <xdr:sp macro="" textlink="">
      <xdr:nvSpPr>
        <xdr:cNvPr id="68" name="フローチャート : 判断 67"/>
        <xdr:cNvSpPr/>
      </xdr:nvSpPr>
      <xdr:spPr>
        <a:xfrm>
          <a:off x="2857500" y="63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122762</xdr:rowOff>
    </xdr:from>
    <xdr:ext cx="469744" cy="259045"/>
    <xdr:sp macro="" textlink="">
      <xdr:nvSpPr>
        <xdr:cNvPr id="69" name="テキスト ボックス 68"/>
        <xdr:cNvSpPr txBox="1"/>
      </xdr:nvSpPr>
      <xdr:spPr>
        <a:xfrm>
          <a:off x="2673427" y="646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110553</xdr:rowOff>
    </xdr:from>
    <xdr:to>
      <xdr:col>2</xdr:col>
      <xdr:colOff>638175</xdr:colOff>
      <xdr:row>36</xdr:row>
      <xdr:rowOff>37211</xdr:rowOff>
    </xdr:to>
    <xdr:cxnSp macro="">
      <xdr:nvCxnSpPr>
        <xdr:cNvPr id="70" name="直線コネクタ 69"/>
        <xdr:cNvCxnSpPr/>
      </xdr:nvCxnSpPr>
      <xdr:spPr>
        <a:xfrm>
          <a:off x="1130300" y="6111303"/>
          <a:ext cx="889000" cy="9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2032</xdr:rowOff>
    </xdr:from>
    <xdr:to>
      <xdr:col>3</xdr:col>
      <xdr:colOff>3175</xdr:colOff>
      <xdr:row>37</xdr:row>
      <xdr:rowOff>103632</xdr:rowOff>
    </xdr:to>
    <xdr:sp macro="" textlink="">
      <xdr:nvSpPr>
        <xdr:cNvPr id="71" name="フローチャート : 判断 70"/>
        <xdr:cNvSpPr/>
      </xdr:nvSpPr>
      <xdr:spPr>
        <a:xfrm>
          <a:off x="1968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94759</xdr:rowOff>
    </xdr:from>
    <xdr:ext cx="469744" cy="259045"/>
    <xdr:sp macro="" textlink="">
      <xdr:nvSpPr>
        <xdr:cNvPr id="72" name="テキスト ボックス 71"/>
        <xdr:cNvSpPr txBox="1"/>
      </xdr:nvSpPr>
      <xdr:spPr>
        <a:xfrm>
          <a:off x="1784427" y="643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72517</xdr:rowOff>
    </xdr:from>
    <xdr:to>
      <xdr:col>1</xdr:col>
      <xdr:colOff>485775</xdr:colOff>
      <xdr:row>37</xdr:row>
      <xdr:rowOff>2667</xdr:rowOff>
    </xdr:to>
    <xdr:sp macro="" textlink="">
      <xdr:nvSpPr>
        <xdr:cNvPr id="73" name="フローチャート : 判断 72"/>
        <xdr:cNvSpPr/>
      </xdr:nvSpPr>
      <xdr:spPr>
        <a:xfrm>
          <a:off x="1079500" y="624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165244</xdr:rowOff>
    </xdr:from>
    <xdr:ext cx="469744" cy="259045"/>
    <xdr:sp macro="" textlink="">
      <xdr:nvSpPr>
        <xdr:cNvPr id="74" name="テキスト ボックス 73"/>
        <xdr:cNvSpPr txBox="1"/>
      </xdr:nvSpPr>
      <xdr:spPr>
        <a:xfrm>
          <a:off x="895427" y="633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81471</xdr:rowOff>
    </xdr:from>
    <xdr:to>
      <xdr:col>6</xdr:col>
      <xdr:colOff>561975</xdr:colOff>
      <xdr:row>37</xdr:row>
      <xdr:rowOff>11621</xdr:rowOff>
    </xdr:to>
    <xdr:sp macro="" textlink="">
      <xdr:nvSpPr>
        <xdr:cNvPr id="80" name="円/楕円 79"/>
        <xdr:cNvSpPr/>
      </xdr:nvSpPr>
      <xdr:spPr>
        <a:xfrm>
          <a:off x="4584700" y="625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59898</xdr:rowOff>
    </xdr:from>
    <xdr:ext cx="469744" cy="259045"/>
    <xdr:sp macro="" textlink="">
      <xdr:nvSpPr>
        <xdr:cNvPr id="81" name="議会費該当値テキスト"/>
        <xdr:cNvSpPr txBox="1"/>
      </xdr:nvSpPr>
      <xdr:spPr>
        <a:xfrm>
          <a:off x="4686300" y="623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65849</xdr:rowOff>
    </xdr:from>
    <xdr:to>
      <xdr:col>5</xdr:col>
      <xdr:colOff>409575</xdr:colOff>
      <xdr:row>36</xdr:row>
      <xdr:rowOff>167449</xdr:rowOff>
    </xdr:to>
    <xdr:sp macro="" textlink="">
      <xdr:nvSpPr>
        <xdr:cNvPr id="82" name="円/楕円 81"/>
        <xdr:cNvSpPr/>
      </xdr:nvSpPr>
      <xdr:spPr>
        <a:xfrm>
          <a:off x="3746500" y="623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12526</xdr:rowOff>
    </xdr:from>
    <xdr:ext cx="469744" cy="259045"/>
    <xdr:sp macro="" textlink="">
      <xdr:nvSpPr>
        <xdr:cNvPr id="83" name="テキスト ボックス 82"/>
        <xdr:cNvSpPr txBox="1"/>
      </xdr:nvSpPr>
      <xdr:spPr>
        <a:xfrm>
          <a:off x="3562427" y="601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63754</xdr:rowOff>
    </xdr:from>
    <xdr:to>
      <xdr:col>4</xdr:col>
      <xdr:colOff>206375</xdr:colOff>
      <xdr:row>36</xdr:row>
      <xdr:rowOff>165354</xdr:rowOff>
    </xdr:to>
    <xdr:sp macro="" textlink="">
      <xdr:nvSpPr>
        <xdr:cNvPr id="84" name="円/楕円 83"/>
        <xdr:cNvSpPr/>
      </xdr:nvSpPr>
      <xdr:spPr>
        <a:xfrm>
          <a:off x="2857500" y="62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10431</xdr:rowOff>
    </xdr:from>
    <xdr:ext cx="469744" cy="259045"/>
    <xdr:sp macro="" textlink="">
      <xdr:nvSpPr>
        <xdr:cNvPr id="85" name="テキスト ボックス 84"/>
        <xdr:cNvSpPr txBox="1"/>
      </xdr:nvSpPr>
      <xdr:spPr>
        <a:xfrm>
          <a:off x="2673427" y="601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157861</xdr:rowOff>
    </xdr:from>
    <xdr:to>
      <xdr:col>3</xdr:col>
      <xdr:colOff>3175</xdr:colOff>
      <xdr:row>36</xdr:row>
      <xdr:rowOff>88011</xdr:rowOff>
    </xdr:to>
    <xdr:sp macro="" textlink="">
      <xdr:nvSpPr>
        <xdr:cNvPr id="86" name="円/楕円 85"/>
        <xdr:cNvSpPr/>
      </xdr:nvSpPr>
      <xdr:spPr>
        <a:xfrm>
          <a:off x="1968500" y="61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104538</xdr:rowOff>
    </xdr:from>
    <xdr:ext cx="469744" cy="259045"/>
    <xdr:sp macro="" textlink="">
      <xdr:nvSpPr>
        <xdr:cNvPr id="87" name="テキスト ボックス 86"/>
        <xdr:cNvSpPr txBox="1"/>
      </xdr:nvSpPr>
      <xdr:spPr>
        <a:xfrm>
          <a:off x="1784427" y="593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59753</xdr:rowOff>
    </xdr:from>
    <xdr:to>
      <xdr:col>1</xdr:col>
      <xdr:colOff>485775</xdr:colOff>
      <xdr:row>35</xdr:row>
      <xdr:rowOff>161353</xdr:rowOff>
    </xdr:to>
    <xdr:sp macro="" textlink="">
      <xdr:nvSpPr>
        <xdr:cNvPr id="88" name="円/楕円 87"/>
        <xdr:cNvSpPr/>
      </xdr:nvSpPr>
      <xdr:spPr>
        <a:xfrm>
          <a:off x="1079500" y="606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6430</xdr:rowOff>
    </xdr:from>
    <xdr:ext cx="469744" cy="259045"/>
    <xdr:sp macro="" textlink="">
      <xdr:nvSpPr>
        <xdr:cNvPr id="89" name="テキスト ボックス 88"/>
        <xdr:cNvSpPr txBox="1"/>
      </xdr:nvSpPr>
      <xdr:spPr>
        <a:xfrm>
          <a:off x="895427" y="583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88358</xdr:rowOff>
    </xdr:from>
    <xdr:to>
      <xdr:col>6</xdr:col>
      <xdr:colOff>511175</xdr:colOff>
      <xdr:row>58</xdr:row>
      <xdr:rowOff>100281</xdr:rowOff>
    </xdr:to>
    <xdr:cxnSp macro="">
      <xdr:nvCxnSpPr>
        <xdr:cNvPr id="118" name="直線コネクタ 117"/>
        <xdr:cNvCxnSpPr/>
      </xdr:nvCxnSpPr>
      <xdr:spPr>
        <a:xfrm flipV="1">
          <a:off x="3797300" y="10032458"/>
          <a:ext cx="838200" cy="1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30763</xdr:rowOff>
    </xdr:from>
    <xdr:ext cx="534377" cy="259045"/>
    <xdr:sp macro="" textlink="">
      <xdr:nvSpPr>
        <xdr:cNvPr id="119" name="総務費平均値テキスト"/>
        <xdr:cNvSpPr txBox="1"/>
      </xdr:nvSpPr>
      <xdr:spPr>
        <a:xfrm>
          <a:off x="4686300" y="98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96620</xdr:rowOff>
    </xdr:from>
    <xdr:to>
      <xdr:col>5</xdr:col>
      <xdr:colOff>358775</xdr:colOff>
      <xdr:row>58</xdr:row>
      <xdr:rowOff>100281</xdr:rowOff>
    </xdr:to>
    <xdr:cxnSp macro="">
      <xdr:nvCxnSpPr>
        <xdr:cNvPr id="121" name="直線コネクタ 120"/>
        <xdr:cNvCxnSpPr/>
      </xdr:nvCxnSpPr>
      <xdr:spPr>
        <a:xfrm>
          <a:off x="2908300" y="10040720"/>
          <a:ext cx="889000" cy="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51357</xdr:rowOff>
    </xdr:from>
    <xdr:to>
      <xdr:col>5</xdr:col>
      <xdr:colOff>409575</xdr:colOff>
      <xdr:row>58</xdr:row>
      <xdr:rowOff>152957</xdr:rowOff>
    </xdr:to>
    <xdr:sp macro="" textlink="">
      <xdr:nvSpPr>
        <xdr:cNvPr id="122" name="フローチャート : 判断 121"/>
        <xdr:cNvSpPr/>
      </xdr:nvSpPr>
      <xdr:spPr>
        <a:xfrm>
          <a:off x="3746500" y="999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144084</xdr:rowOff>
    </xdr:from>
    <xdr:ext cx="534377" cy="259045"/>
    <xdr:sp macro="" textlink="">
      <xdr:nvSpPr>
        <xdr:cNvPr id="123" name="テキスト ボックス 122"/>
        <xdr:cNvSpPr txBox="1"/>
      </xdr:nvSpPr>
      <xdr:spPr>
        <a:xfrm>
          <a:off x="3530111" y="1008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96620</xdr:rowOff>
    </xdr:from>
    <xdr:to>
      <xdr:col>4</xdr:col>
      <xdr:colOff>155575</xdr:colOff>
      <xdr:row>58</xdr:row>
      <xdr:rowOff>125329</xdr:rowOff>
    </xdr:to>
    <xdr:cxnSp macro="">
      <xdr:nvCxnSpPr>
        <xdr:cNvPr id="124" name="直線コネクタ 123"/>
        <xdr:cNvCxnSpPr/>
      </xdr:nvCxnSpPr>
      <xdr:spPr>
        <a:xfrm flipV="1">
          <a:off x="2019300" y="10040720"/>
          <a:ext cx="889000" cy="2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43791</xdr:rowOff>
    </xdr:from>
    <xdr:to>
      <xdr:col>4</xdr:col>
      <xdr:colOff>206375</xdr:colOff>
      <xdr:row>58</xdr:row>
      <xdr:rowOff>145391</xdr:rowOff>
    </xdr:to>
    <xdr:sp macro="" textlink="">
      <xdr:nvSpPr>
        <xdr:cNvPr id="125" name="フローチャート : 判断 124"/>
        <xdr:cNvSpPr/>
      </xdr:nvSpPr>
      <xdr:spPr>
        <a:xfrm>
          <a:off x="2857500" y="99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161918</xdr:rowOff>
    </xdr:from>
    <xdr:ext cx="534377" cy="259045"/>
    <xdr:sp macro="" textlink="">
      <xdr:nvSpPr>
        <xdr:cNvPr id="126" name="テキスト ボックス 125"/>
        <xdr:cNvSpPr txBox="1"/>
      </xdr:nvSpPr>
      <xdr:spPr>
        <a:xfrm>
          <a:off x="2641111" y="976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108165</xdr:rowOff>
    </xdr:from>
    <xdr:to>
      <xdr:col>2</xdr:col>
      <xdr:colOff>638175</xdr:colOff>
      <xdr:row>58</xdr:row>
      <xdr:rowOff>125329</xdr:rowOff>
    </xdr:to>
    <xdr:cxnSp macro="">
      <xdr:nvCxnSpPr>
        <xdr:cNvPr id="127" name="直線コネクタ 126"/>
        <xdr:cNvCxnSpPr/>
      </xdr:nvCxnSpPr>
      <xdr:spPr>
        <a:xfrm>
          <a:off x="1130300" y="10052265"/>
          <a:ext cx="889000" cy="1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34590</xdr:rowOff>
    </xdr:from>
    <xdr:to>
      <xdr:col>3</xdr:col>
      <xdr:colOff>3175</xdr:colOff>
      <xdr:row>58</xdr:row>
      <xdr:rowOff>136190</xdr:rowOff>
    </xdr:to>
    <xdr:sp macro="" textlink="">
      <xdr:nvSpPr>
        <xdr:cNvPr id="128" name="フローチャート : 判断 127"/>
        <xdr:cNvSpPr/>
      </xdr:nvSpPr>
      <xdr:spPr>
        <a:xfrm>
          <a:off x="1968500" y="997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152717</xdr:rowOff>
    </xdr:from>
    <xdr:ext cx="534377" cy="259045"/>
    <xdr:sp macro="" textlink="">
      <xdr:nvSpPr>
        <xdr:cNvPr id="129" name="テキスト ボックス 128"/>
        <xdr:cNvSpPr txBox="1"/>
      </xdr:nvSpPr>
      <xdr:spPr>
        <a:xfrm>
          <a:off x="1752111" y="975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59772</xdr:rowOff>
    </xdr:from>
    <xdr:to>
      <xdr:col>1</xdr:col>
      <xdr:colOff>485775</xdr:colOff>
      <xdr:row>58</xdr:row>
      <xdr:rowOff>161372</xdr:rowOff>
    </xdr:to>
    <xdr:sp macro="" textlink="">
      <xdr:nvSpPr>
        <xdr:cNvPr id="130" name="フローチャート : 判断 129"/>
        <xdr:cNvSpPr/>
      </xdr:nvSpPr>
      <xdr:spPr>
        <a:xfrm>
          <a:off x="1079500" y="100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152499</xdr:rowOff>
    </xdr:from>
    <xdr:ext cx="534377" cy="259045"/>
    <xdr:sp macro="" textlink="">
      <xdr:nvSpPr>
        <xdr:cNvPr id="131" name="テキスト ボックス 130"/>
        <xdr:cNvSpPr txBox="1"/>
      </xdr:nvSpPr>
      <xdr:spPr>
        <a:xfrm>
          <a:off x="863111" y="1009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37558</xdr:rowOff>
    </xdr:from>
    <xdr:to>
      <xdr:col>6</xdr:col>
      <xdr:colOff>561975</xdr:colOff>
      <xdr:row>58</xdr:row>
      <xdr:rowOff>139158</xdr:rowOff>
    </xdr:to>
    <xdr:sp macro="" textlink="">
      <xdr:nvSpPr>
        <xdr:cNvPr id="137" name="円/楕円 136"/>
        <xdr:cNvSpPr/>
      </xdr:nvSpPr>
      <xdr:spPr>
        <a:xfrm>
          <a:off x="4584700" y="998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157763</xdr:rowOff>
    </xdr:from>
    <xdr:ext cx="534377" cy="259045"/>
    <xdr:sp macro="" textlink="">
      <xdr:nvSpPr>
        <xdr:cNvPr id="138" name="総務費該当値テキスト"/>
        <xdr:cNvSpPr txBox="1"/>
      </xdr:nvSpPr>
      <xdr:spPr>
        <a:xfrm>
          <a:off x="4686300" y="993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66,951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49481</xdr:rowOff>
    </xdr:from>
    <xdr:to>
      <xdr:col>5</xdr:col>
      <xdr:colOff>409575</xdr:colOff>
      <xdr:row>58</xdr:row>
      <xdr:rowOff>151081</xdr:rowOff>
    </xdr:to>
    <xdr:sp macro="" textlink="">
      <xdr:nvSpPr>
        <xdr:cNvPr id="139" name="円/楕円 138"/>
        <xdr:cNvSpPr/>
      </xdr:nvSpPr>
      <xdr:spPr>
        <a:xfrm>
          <a:off x="3746500" y="999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167608</xdr:rowOff>
    </xdr:from>
    <xdr:ext cx="534377" cy="259045"/>
    <xdr:sp macro="" textlink="">
      <xdr:nvSpPr>
        <xdr:cNvPr id="140" name="テキスト ボックス 139"/>
        <xdr:cNvSpPr txBox="1"/>
      </xdr:nvSpPr>
      <xdr:spPr>
        <a:xfrm>
          <a:off x="3530111" y="976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60,692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45820</xdr:rowOff>
    </xdr:from>
    <xdr:to>
      <xdr:col>4</xdr:col>
      <xdr:colOff>206375</xdr:colOff>
      <xdr:row>58</xdr:row>
      <xdr:rowOff>147420</xdr:rowOff>
    </xdr:to>
    <xdr:sp macro="" textlink="">
      <xdr:nvSpPr>
        <xdr:cNvPr id="141" name="円/楕円 140"/>
        <xdr:cNvSpPr/>
      </xdr:nvSpPr>
      <xdr:spPr>
        <a:xfrm>
          <a:off x="2857500" y="998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138547</xdr:rowOff>
    </xdr:from>
    <xdr:ext cx="534377" cy="259045"/>
    <xdr:sp macro="" textlink="">
      <xdr:nvSpPr>
        <xdr:cNvPr id="142" name="テキスト ボックス 141"/>
        <xdr:cNvSpPr txBox="1"/>
      </xdr:nvSpPr>
      <xdr:spPr>
        <a:xfrm>
          <a:off x="2641111" y="1008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62,614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74529</xdr:rowOff>
    </xdr:from>
    <xdr:to>
      <xdr:col>3</xdr:col>
      <xdr:colOff>3175</xdr:colOff>
      <xdr:row>59</xdr:row>
      <xdr:rowOff>4679</xdr:rowOff>
    </xdr:to>
    <xdr:sp macro="" textlink="">
      <xdr:nvSpPr>
        <xdr:cNvPr id="143" name="円/楕円 142"/>
        <xdr:cNvSpPr/>
      </xdr:nvSpPr>
      <xdr:spPr>
        <a:xfrm>
          <a:off x="1968500" y="1001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167256</xdr:rowOff>
    </xdr:from>
    <xdr:ext cx="534377" cy="259045"/>
    <xdr:sp macro="" textlink="">
      <xdr:nvSpPr>
        <xdr:cNvPr id="144" name="テキスト ボックス 143"/>
        <xdr:cNvSpPr txBox="1"/>
      </xdr:nvSpPr>
      <xdr:spPr>
        <a:xfrm>
          <a:off x="1752111" y="1011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47,544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57365</xdr:rowOff>
    </xdr:from>
    <xdr:to>
      <xdr:col>1</xdr:col>
      <xdr:colOff>485775</xdr:colOff>
      <xdr:row>58</xdr:row>
      <xdr:rowOff>158965</xdr:rowOff>
    </xdr:to>
    <xdr:sp macro="" textlink="">
      <xdr:nvSpPr>
        <xdr:cNvPr id="145" name="円/楕円 144"/>
        <xdr:cNvSpPr/>
      </xdr:nvSpPr>
      <xdr:spPr>
        <a:xfrm>
          <a:off x="1079500" y="1000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4042</xdr:rowOff>
    </xdr:from>
    <xdr:ext cx="534377" cy="259045"/>
    <xdr:sp macro="" textlink="">
      <xdr:nvSpPr>
        <xdr:cNvPr id="146" name="テキスト ボックス 145"/>
        <xdr:cNvSpPr txBox="1"/>
      </xdr:nvSpPr>
      <xdr:spPr>
        <a:xfrm>
          <a:off x="863111" y="977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167,565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30163</xdr:rowOff>
    </xdr:from>
    <xdr:to>
      <xdr:col>6</xdr:col>
      <xdr:colOff>511175</xdr:colOff>
      <xdr:row>75</xdr:row>
      <xdr:rowOff>56093</xdr:rowOff>
    </xdr:to>
    <xdr:cxnSp macro="">
      <xdr:nvCxnSpPr>
        <xdr:cNvPr id="176" name="直線コネクタ 175"/>
        <xdr:cNvCxnSpPr/>
      </xdr:nvCxnSpPr>
      <xdr:spPr>
        <a:xfrm>
          <a:off x="3797300" y="12888913"/>
          <a:ext cx="838200" cy="2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136273</xdr:rowOff>
    </xdr:from>
    <xdr:ext cx="599010" cy="259045"/>
    <xdr:sp macro="" textlink="">
      <xdr:nvSpPr>
        <xdr:cNvPr id="177" name="民生費平均値テキスト"/>
        <xdr:cNvSpPr txBox="1"/>
      </xdr:nvSpPr>
      <xdr:spPr>
        <a:xfrm>
          <a:off x="4686300" y="12995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30163</xdr:rowOff>
    </xdr:from>
    <xdr:to>
      <xdr:col>5</xdr:col>
      <xdr:colOff>358775</xdr:colOff>
      <xdr:row>75</xdr:row>
      <xdr:rowOff>139944</xdr:rowOff>
    </xdr:to>
    <xdr:cxnSp macro="">
      <xdr:nvCxnSpPr>
        <xdr:cNvPr id="179" name="直線コネクタ 178"/>
        <xdr:cNvCxnSpPr/>
      </xdr:nvCxnSpPr>
      <xdr:spPr>
        <a:xfrm flipV="1">
          <a:off x="2908300" y="12888913"/>
          <a:ext cx="889000" cy="10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171028</xdr:rowOff>
    </xdr:from>
    <xdr:to>
      <xdr:col>5</xdr:col>
      <xdr:colOff>409575</xdr:colOff>
      <xdr:row>77</xdr:row>
      <xdr:rowOff>101178</xdr:rowOff>
    </xdr:to>
    <xdr:sp macro="" textlink="">
      <xdr:nvSpPr>
        <xdr:cNvPr id="180" name="フローチャート : 判断 179"/>
        <xdr:cNvSpPr/>
      </xdr:nvSpPr>
      <xdr:spPr>
        <a:xfrm>
          <a:off x="3746500" y="132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92305</xdr:rowOff>
    </xdr:from>
    <xdr:ext cx="599010" cy="259045"/>
    <xdr:sp macro="" textlink="">
      <xdr:nvSpPr>
        <xdr:cNvPr id="181" name="テキスト ボックス 180"/>
        <xdr:cNvSpPr txBox="1"/>
      </xdr:nvSpPr>
      <xdr:spPr>
        <a:xfrm>
          <a:off x="3497794" y="1329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139944</xdr:rowOff>
    </xdr:from>
    <xdr:to>
      <xdr:col>4</xdr:col>
      <xdr:colOff>155575</xdr:colOff>
      <xdr:row>75</xdr:row>
      <xdr:rowOff>170774</xdr:rowOff>
    </xdr:to>
    <xdr:cxnSp macro="">
      <xdr:nvCxnSpPr>
        <xdr:cNvPr id="182" name="直線コネクタ 181"/>
        <xdr:cNvCxnSpPr/>
      </xdr:nvCxnSpPr>
      <xdr:spPr>
        <a:xfrm flipV="1">
          <a:off x="2019300" y="12998694"/>
          <a:ext cx="889000" cy="3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49848</xdr:rowOff>
    </xdr:from>
    <xdr:to>
      <xdr:col>4</xdr:col>
      <xdr:colOff>206375</xdr:colOff>
      <xdr:row>77</xdr:row>
      <xdr:rowOff>151448</xdr:rowOff>
    </xdr:to>
    <xdr:sp macro="" textlink="">
      <xdr:nvSpPr>
        <xdr:cNvPr id="183" name="フローチャート : 判断 182"/>
        <xdr:cNvSpPr/>
      </xdr:nvSpPr>
      <xdr:spPr>
        <a:xfrm>
          <a:off x="2857500" y="1325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142575</xdr:rowOff>
    </xdr:from>
    <xdr:ext cx="599010" cy="259045"/>
    <xdr:sp macro="" textlink="">
      <xdr:nvSpPr>
        <xdr:cNvPr id="184" name="テキスト ボックス 183"/>
        <xdr:cNvSpPr txBox="1"/>
      </xdr:nvSpPr>
      <xdr:spPr>
        <a:xfrm>
          <a:off x="2608794" y="1334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170774</xdr:rowOff>
    </xdr:from>
    <xdr:to>
      <xdr:col>2</xdr:col>
      <xdr:colOff>638175</xdr:colOff>
      <xdr:row>76</xdr:row>
      <xdr:rowOff>3187</xdr:rowOff>
    </xdr:to>
    <xdr:cxnSp macro="">
      <xdr:nvCxnSpPr>
        <xdr:cNvPr id="185" name="直線コネクタ 184"/>
        <xdr:cNvCxnSpPr/>
      </xdr:nvCxnSpPr>
      <xdr:spPr>
        <a:xfrm flipV="1">
          <a:off x="1130300" y="13029524"/>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92191</xdr:rowOff>
    </xdr:from>
    <xdr:to>
      <xdr:col>3</xdr:col>
      <xdr:colOff>3175</xdr:colOff>
      <xdr:row>78</xdr:row>
      <xdr:rowOff>22341</xdr:rowOff>
    </xdr:to>
    <xdr:sp macro="" textlink="">
      <xdr:nvSpPr>
        <xdr:cNvPr id="186" name="フローチャート : 判断 185"/>
        <xdr:cNvSpPr/>
      </xdr:nvSpPr>
      <xdr:spPr>
        <a:xfrm>
          <a:off x="1968500" y="1329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13468</xdr:rowOff>
    </xdr:from>
    <xdr:ext cx="599010" cy="259045"/>
    <xdr:sp macro="" textlink="">
      <xdr:nvSpPr>
        <xdr:cNvPr id="187" name="テキスト ボックス 186"/>
        <xdr:cNvSpPr txBox="1"/>
      </xdr:nvSpPr>
      <xdr:spPr>
        <a:xfrm>
          <a:off x="1719794" y="1338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101633</xdr:rowOff>
    </xdr:from>
    <xdr:to>
      <xdr:col>1</xdr:col>
      <xdr:colOff>485775</xdr:colOff>
      <xdr:row>78</xdr:row>
      <xdr:rowOff>31783</xdr:rowOff>
    </xdr:to>
    <xdr:sp macro="" textlink="">
      <xdr:nvSpPr>
        <xdr:cNvPr id="188" name="フローチャート : 判断 187"/>
        <xdr:cNvSpPr/>
      </xdr:nvSpPr>
      <xdr:spPr>
        <a:xfrm>
          <a:off x="1079500" y="133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22910</xdr:rowOff>
    </xdr:from>
    <xdr:ext cx="599010" cy="259045"/>
    <xdr:sp macro="" textlink="">
      <xdr:nvSpPr>
        <xdr:cNvPr id="189" name="テキスト ボックス 188"/>
        <xdr:cNvSpPr txBox="1"/>
      </xdr:nvSpPr>
      <xdr:spPr>
        <a:xfrm>
          <a:off x="830794" y="13396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5293</xdr:rowOff>
    </xdr:from>
    <xdr:to>
      <xdr:col>6</xdr:col>
      <xdr:colOff>561975</xdr:colOff>
      <xdr:row>75</xdr:row>
      <xdr:rowOff>106893</xdr:rowOff>
    </xdr:to>
    <xdr:sp macro="" textlink="">
      <xdr:nvSpPr>
        <xdr:cNvPr id="195" name="円/楕円 194"/>
        <xdr:cNvSpPr/>
      </xdr:nvSpPr>
      <xdr:spPr>
        <a:xfrm>
          <a:off x="4584700" y="1286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28170</xdr:rowOff>
    </xdr:from>
    <xdr:ext cx="599010" cy="259045"/>
    <xdr:sp macro="" textlink="">
      <xdr:nvSpPr>
        <xdr:cNvPr id="196" name="民生費該当値テキスト"/>
        <xdr:cNvSpPr txBox="1"/>
      </xdr:nvSpPr>
      <xdr:spPr>
        <a:xfrm>
          <a:off x="4686300" y="12715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188,472</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150813</xdr:rowOff>
    </xdr:from>
    <xdr:to>
      <xdr:col>5</xdr:col>
      <xdr:colOff>409575</xdr:colOff>
      <xdr:row>75</xdr:row>
      <xdr:rowOff>80963</xdr:rowOff>
    </xdr:to>
    <xdr:sp macro="" textlink="">
      <xdr:nvSpPr>
        <xdr:cNvPr id="197" name="円/楕円 196"/>
        <xdr:cNvSpPr/>
      </xdr:nvSpPr>
      <xdr:spPr>
        <a:xfrm>
          <a:off x="3746500" y="128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97490</xdr:rowOff>
    </xdr:from>
    <xdr:ext cx="599010" cy="259045"/>
    <xdr:sp macro="" textlink="">
      <xdr:nvSpPr>
        <xdr:cNvPr id="198" name="テキスト ボックス 197"/>
        <xdr:cNvSpPr txBox="1"/>
      </xdr:nvSpPr>
      <xdr:spPr>
        <a:xfrm>
          <a:off x="3497794" y="12613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191,875</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89144</xdr:rowOff>
    </xdr:from>
    <xdr:to>
      <xdr:col>4</xdr:col>
      <xdr:colOff>206375</xdr:colOff>
      <xdr:row>76</xdr:row>
      <xdr:rowOff>19295</xdr:rowOff>
    </xdr:to>
    <xdr:sp macro="" textlink="">
      <xdr:nvSpPr>
        <xdr:cNvPr id="199" name="円/楕円 198"/>
        <xdr:cNvSpPr/>
      </xdr:nvSpPr>
      <xdr:spPr>
        <a:xfrm>
          <a:off x="2857500" y="129478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35821</xdr:rowOff>
    </xdr:from>
    <xdr:ext cx="599010" cy="259045"/>
    <xdr:sp macro="" textlink="">
      <xdr:nvSpPr>
        <xdr:cNvPr id="200" name="テキスト ボックス 199"/>
        <xdr:cNvSpPr txBox="1"/>
      </xdr:nvSpPr>
      <xdr:spPr>
        <a:xfrm>
          <a:off x="2608794" y="1272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177,468</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119974</xdr:rowOff>
    </xdr:from>
    <xdr:to>
      <xdr:col>3</xdr:col>
      <xdr:colOff>3175</xdr:colOff>
      <xdr:row>76</xdr:row>
      <xdr:rowOff>50124</xdr:rowOff>
    </xdr:to>
    <xdr:sp macro="" textlink="">
      <xdr:nvSpPr>
        <xdr:cNvPr id="201" name="円/楕円 200"/>
        <xdr:cNvSpPr/>
      </xdr:nvSpPr>
      <xdr:spPr>
        <a:xfrm>
          <a:off x="1968500" y="1297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66651</xdr:rowOff>
    </xdr:from>
    <xdr:ext cx="599010" cy="259045"/>
    <xdr:sp macro="" textlink="">
      <xdr:nvSpPr>
        <xdr:cNvPr id="202" name="テキスト ボックス 201"/>
        <xdr:cNvSpPr txBox="1"/>
      </xdr:nvSpPr>
      <xdr:spPr>
        <a:xfrm>
          <a:off x="1719794" y="12753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173,422</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123837</xdr:rowOff>
    </xdr:from>
    <xdr:to>
      <xdr:col>1</xdr:col>
      <xdr:colOff>485775</xdr:colOff>
      <xdr:row>76</xdr:row>
      <xdr:rowOff>53987</xdr:rowOff>
    </xdr:to>
    <xdr:sp macro="" textlink="">
      <xdr:nvSpPr>
        <xdr:cNvPr id="203" name="円/楕円 202"/>
        <xdr:cNvSpPr/>
      </xdr:nvSpPr>
      <xdr:spPr>
        <a:xfrm>
          <a:off x="1079500" y="1298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70514</xdr:rowOff>
    </xdr:from>
    <xdr:ext cx="599010" cy="259045"/>
    <xdr:sp macro="" textlink="">
      <xdr:nvSpPr>
        <xdr:cNvPr id="204" name="テキスト ボックス 203"/>
        <xdr:cNvSpPr txBox="1"/>
      </xdr:nvSpPr>
      <xdr:spPr>
        <a:xfrm>
          <a:off x="830794" y="12757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9747</xdr:rowOff>
    </xdr:from>
    <xdr:to>
      <xdr:col>6</xdr:col>
      <xdr:colOff>511175</xdr:colOff>
      <xdr:row>98</xdr:row>
      <xdr:rowOff>18673</xdr:rowOff>
    </xdr:to>
    <xdr:cxnSp macro="">
      <xdr:nvCxnSpPr>
        <xdr:cNvPr id="235" name="直線コネクタ 234"/>
        <xdr:cNvCxnSpPr/>
      </xdr:nvCxnSpPr>
      <xdr:spPr>
        <a:xfrm>
          <a:off x="3797300" y="16811847"/>
          <a:ext cx="838200" cy="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27064</xdr:rowOff>
    </xdr:from>
    <xdr:ext cx="534377" cy="259045"/>
    <xdr:sp macro="" textlink="">
      <xdr:nvSpPr>
        <xdr:cNvPr id="236" name="衛生費平均値テキスト"/>
        <xdr:cNvSpPr txBox="1"/>
      </xdr:nvSpPr>
      <xdr:spPr>
        <a:xfrm>
          <a:off x="4686300" y="16314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133821</xdr:rowOff>
    </xdr:from>
    <xdr:to>
      <xdr:col>5</xdr:col>
      <xdr:colOff>358775</xdr:colOff>
      <xdr:row>98</xdr:row>
      <xdr:rowOff>9747</xdr:rowOff>
    </xdr:to>
    <xdr:cxnSp macro="">
      <xdr:nvCxnSpPr>
        <xdr:cNvPr id="238" name="直線コネクタ 237"/>
        <xdr:cNvCxnSpPr/>
      </xdr:nvCxnSpPr>
      <xdr:spPr>
        <a:xfrm>
          <a:off x="2908300" y="16764471"/>
          <a:ext cx="889000" cy="4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39" name="フローチャート : 判断 238"/>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109024</xdr:rowOff>
    </xdr:from>
    <xdr:ext cx="534377" cy="259045"/>
    <xdr:sp macro="" textlink="">
      <xdr:nvSpPr>
        <xdr:cNvPr id="240" name="テキスト ボックス 239"/>
        <xdr:cNvSpPr txBox="1"/>
      </xdr:nvSpPr>
      <xdr:spPr>
        <a:xfrm>
          <a:off x="3530111" y="1639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30386</xdr:rowOff>
    </xdr:from>
    <xdr:to>
      <xdr:col>4</xdr:col>
      <xdr:colOff>155575</xdr:colOff>
      <xdr:row>97</xdr:row>
      <xdr:rowOff>133821</xdr:rowOff>
    </xdr:to>
    <xdr:cxnSp macro="">
      <xdr:nvCxnSpPr>
        <xdr:cNvPr id="241" name="直線コネクタ 240"/>
        <xdr:cNvCxnSpPr/>
      </xdr:nvCxnSpPr>
      <xdr:spPr>
        <a:xfrm>
          <a:off x="2019300" y="16661036"/>
          <a:ext cx="889000" cy="10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2" name="フローチャート : 判断 241"/>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98617</xdr:rowOff>
    </xdr:from>
    <xdr:ext cx="534377" cy="259045"/>
    <xdr:sp macro="" textlink="">
      <xdr:nvSpPr>
        <xdr:cNvPr id="243" name="テキスト ボックス 242"/>
        <xdr:cNvSpPr txBox="1"/>
      </xdr:nvSpPr>
      <xdr:spPr>
        <a:xfrm>
          <a:off x="2641111" y="1638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30386</xdr:rowOff>
    </xdr:from>
    <xdr:to>
      <xdr:col>2</xdr:col>
      <xdr:colOff>638175</xdr:colOff>
      <xdr:row>97</xdr:row>
      <xdr:rowOff>92804</xdr:rowOff>
    </xdr:to>
    <xdr:cxnSp macro="">
      <xdr:nvCxnSpPr>
        <xdr:cNvPr id="244" name="直線コネクタ 243"/>
        <xdr:cNvCxnSpPr/>
      </xdr:nvCxnSpPr>
      <xdr:spPr>
        <a:xfrm flipV="1">
          <a:off x="1130300" y="16661036"/>
          <a:ext cx="889000" cy="6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5" name="フローチャート : 判断 244"/>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93845</xdr:rowOff>
    </xdr:from>
    <xdr:ext cx="534377" cy="259045"/>
    <xdr:sp macro="" textlink="">
      <xdr:nvSpPr>
        <xdr:cNvPr id="246" name="テキスト ボックス 245"/>
        <xdr:cNvSpPr txBox="1"/>
      </xdr:nvSpPr>
      <xdr:spPr>
        <a:xfrm>
          <a:off x="1752111" y="1672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7" name="フローチャート : 判断 246"/>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110438</xdr:rowOff>
    </xdr:from>
    <xdr:ext cx="534377" cy="259045"/>
    <xdr:sp macro="" textlink="">
      <xdr:nvSpPr>
        <xdr:cNvPr id="248" name="テキスト ボックス 247"/>
        <xdr:cNvSpPr txBox="1"/>
      </xdr:nvSpPr>
      <xdr:spPr>
        <a:xfrm>
          <a:off x="863111" y="1639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139323</xdr:rowOff>
    </xdr:from>
    <xdr:to>
      <xdr:col>6</xdr:col>
      <xdr:colOff>561975</xdr:colOff>
      <xdr:row>98</xdr:row>
      <xdr:rowOff>69473</xdr:rowOff>
    </xdr:to>
    <xdr:sp macro="" textlink="">
      <xdr:nvSpPr>
        <xdr:cNvPr id="254" name="円/楕円 253"/>
        <xdr:cNvSpPr/>
      </xdr:nvSpPr>
      <xdr:spPr>
        <a:xfrm>
          <a:off x="4584700" y="1676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54250</xdr:rowOff>
    </xdr:from>
    <xdr:ext cx="534377" cy="259045"/>
    <xdr:sp macro="" textlink="">
      <xdr:nvSpPr>
        <xdr:cNvPr id="255" name="衛生費該当値テキスト"/>
        <xdr:cNvSpPr txBox="1"/>
      </xdr:nvSpPr>
      <xdr:spPr>
        <a:xfrm>
          <a:off x="4686300" y="1668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23,118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130397</xdr:rowOff>
    </xdr:from>
    <xdr:to>
      <xdr:col>5</xdr:col>
      <xdr:colOff>409575</xdr:colOff>
      <xdr:row>98</xdr:row>
      <xdr:rowOff>60547</xdr:rowOff>
    </xdr:to>
    <xdr:sp macro="" textlink="">
      <xdr:nvSpPr>
        <xdr:cNvPr id="256" name="円/楕円 255"/>
        <xdr:cNvSpPr/>
      </xdr:nvSpPr>
      <xdr:spPr>
        <a:xfrm>
          <a:off x="3746500" y="1676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51674</xdr:rowOff>
    </xdr:from>
    <xdr:ext cx="534377" cy="259045"/>
    <xdr:sp macro="" textlink="">
      <xdr:nvSpPr>
        <xdr:cNvPr id="257" name="テキスト ボックス 256"/>
        <xdr:cNvSpPr txBox="1"/>
      </xdr:nvSpPr>
      <xdr:spPr>
        <a:xfrm>
          <a:off x="3530111" y="1685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83021</xdr:rowOff>
    </xdr:from>
    <xdr:to>
      <xdr:col>4</xdr:col>
      <xdr:colOff>206375</xdr:colOff>
      <xdr:row>98</xdr:row>
      <xdr:rowOff>13171</xdr:rowOff>
    </xdr:to>
    <xdr:sp macro="" textlink="">
      <xdr:nvSpPr>
        <xdr:cNvPr id="258" name="円/楕円 257"/>
        <xdr:cNvSpPr/>
      </xdr:nvSpPr>
      <xdr:spPr>
        <a:xfrm>
          <a:off x="2857500" y="1671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4298</xdr:rowOff>
    </xdr:from>
    <xdr:ext cx="534377" cy="259045"/>
    <xdr:sp macro="" textlink="">
      <xdr:nvSpPr>
        <xdr:cNvPr id="259" name="テキスト ボックス 258"/>
        <xdr:cNvSpPr txBox="1"/>
      </xdr:nvSpPr>
      <xdr:spPr>
        <a:xfrm>
          <a:off x="2641111" y="168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28,290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151036</xdr:rowOff>
    </xdr:from>
    <xdr:to>
      <xdr:col>3</xdr:col>
      <xdr:colOff>3175</xdr:colOff>
      <xdr:row>97</xdr:row>
      <xdr:rowOff>81186</xdr:rowOff>
    </xdr:to>
    <xdr:sp macro="" textlink="">
      <xdr:nvSpPr>
        <xdr:cNvPr id="260" name="円/楕円 259"/>
        <xdr:cNvSpPr/>
      </xdr:nvSpPr>
      <xdr:spPr>
        <a:xfrm>
          <a:off x="1968500" y="1661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97713</xdr:rowOff>
    </xdr:from>
    <xdr:ext cx="534377" cy="259045"/>
    <xdr:sp macro="" textlink="">
      <xdr:nvSpPr>
        <xdr:cNvPr id="261" name="テキスト ボックス 260"/>
        <xdr:cNvSpPr txBox="1"/>
      </xdr:nvSpPr>
      <xdr:spPr>
        <a:xfrm>
          <a:off x="1752111" y="1638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37,792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42004</xdr:rowOff>
    </xdr:from>
    <xdr:to>
      <xdr:col>1</xdr:col>
      <xdr:colOff>485775</xdr:colOff>
      <xdr:row>97</xdr:row>
      <xdr:rowOff>143604</xdr:rowOff>
    </xdr:to>
    <xdr:sp macro="" textlink="">
      <xdr:nvSpPr>
        <xdr:cNvPr id="262" name="円/楕円 261"/>
        <xdr:cNvSpPr/>
      </xdr:nvSpPr>
      <xdr:spPr>
        <a:xfrm>
          <a:off x="1079500" y="1667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134731</xdr:rowOff>
    </xdr:from>
    <xdr:ext cx="534377" cy="259045"/>
    <xdr:sp macro="" textlink="">
      <xdr:nvSpPr>
        <xdr:cNvPr id="263" name="テキスト ボックス 262"/>
        <xdr:cNvSpPr txBox="1"/>
      </xdr:nvSpPr>
      <xdr:spPr>
        <a:xfrm>
          <a:off x="863111" y="1676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167132</xdr:rowOff>
    </xdr:from>
    <xdr:to>
      <xdr:col>15</xdr:col>
      <xdr:colOff>180975</xdr:colOff>
      <xdr:row>39</xdr:row>
      <xdr:rowOff>29591</xdr:rowOff>
    </xdr:to>
    <xdr:cxnSp macro="">
      <xdr:nvCxnSpPr>
        <xdr:cNvPr id="292" name="直線コネクタ 291"/>
        <xdr:cNvCxnSpPr/>
      </xdr:nvCxnSpPr>
      <xdr:spPr>
        <a:xfrm>
          <a:off x="9639300" y="6682232"/>
          <a:ext cx="8382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164973</xdr:rowOff>
    </xdr:from>
    <xdr:to>
      <xdr:col>14</xdr:col>
      <xdr:colOff>28575</xdr:colOff>
      <xdr:row>38</xdr:row>
      <xdr:rowOff>167132</xdr:rowOff>
    </xdr:to>
    <xdr:cxnSp macro="">
      <xdr:nvCxnSpPr>
        <xdr:cNvPr id="295" name="直線コネクタ 294"/>
        <xdr:cNvCxnSpPr/>
      </xdr:nvCxnSpPr>
      <xdr:spPr>
        <a:xfrm>
          <a:off x="8750300" y="6337173"/>
          <a:ext cx="889000" cy="34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6" name="フローチャート : 判断 295"/>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126001</xdr:rowOff>
    </xdr:from>
    <xdr:ext cx="469744" cy="259045"/>
    <xdr:sp macro="" textlink="">
      <xdr:nvSpPr>
        <xdr:cNvPr id="297" name="テキスト ボックス 296"/>
        <xdr:cNvSpPr txBox="1"/>
      </xdr:nvSpPr>
      <xdr:spPr>
        <a:xfrm>
          <a:off x="9404427"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164973</xdr:rowOff>
    </xdr:from>
    <xdr:to>
      <xdr:col>12</xdr:col>
      <xdr:colOff>511175</xdr:colOff>
      <xdr:row>37</xdr:row>
      <xdr:rowOff>164592</xdr:rowOff>
    </xdr:to>
    <xdr:cxnSp macro="">
      <xdr:nvCxnSpPr>
        <xdr:cNvPr id="298" name="直線コネクタ 297"/>
        <xdr:cNvCxnSpPr/>
      </xdr:nvCxnSpPr>
      <xdr:spPr>
        <a:xfrm flipV="1">
          <a:off x="7861300" y="6337173"/>
          <a:ext cx="889000" cy="17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299" name="フローチャート : 判断 298"/>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60596</xdr:rowOff>
    </xdr:from>
    <xdr:ext cx="469744" cy="259045"/>
    <xdr:sp macro="" textlink="">
      <xdr:nvSpPr>
        <xdr:cNvPr id="300" name="テキスト ボックス 299"/>
        <xdr:cNvSpPr txBox="1"/>
      </xdr:nvSpPr>
      <xdr:spPr>
        <a:xfrm>
          <a:off x="8515427" y="657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109474</xdr:rowOff>
    </xdr:from>
    <xdr:to>
      <xdr:col>11</xdr:col>
      <xdr:colOff>307975</xdr:colOff>
      <xdr:row>37</xdr:row>
      <xdr:rowOff>164592</xdr:rowOff>
    </xdr:to>
    <xdr:cxnSp macro="">
      <xdr:nvCxnSpPr>
        <xdr:cNvPr id="301" name="直線コネクタ 300"/>
        <xdr:cNvCxnSpPr/>
      </xdr:nvCxnSpPr>
      <xdr:spPr>
        <a:xfrm>
          <a:off x="6972300" y="6110224"/>
          <a:ext cx="889000" cy="39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2" name="フローチャート : 判断 301"/>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43324</xdr:rowOff>
    </xdr:from>
    <xdr:ext cx="469744" cy="259045"/>
    <xdr:sp macro="" textlink="">
      <xdr:nvSpPr>
        <xdr:cNvPr id="303" name="テキスト ボックス 302"/>
        <xdr:cNvSpPr txBox="1"/>
      </xdr:nvSpPr>
      <xdr:spPr>
        <a:xfrm>
          <a:off x="7626427"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4" name="フローチャート : 判断 303"/>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65295</xdr:rowOff>
    </xdr:from>
    <xdr:ext cx="469744" cy="259045"/>
    <xdr:sp macro="" textlink="">
      <xdr:nvSpPr>
        <xdr:cNvPr id="305" name="テキスト ボックス 304"/>
        <xdr:cNvSpPr txBox="1"/>
      </xdr:nvSpPr>
      <xdr:spPr>
        <a:xfrm>
          <a:off x="6737427" y="640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150241</xdr:rowOff>
    </xdr:from>
    <xdr:to>
      <xdr:col>15</xdr:col>
      <xdr:colOff>231775</xdr:colOff>
      <xdr:row>39</xdr:row>
      <xdr:rowOff>80391</xdr:rowOff>
    </xdr:to>
    <xdr:sp macro="" textlink="">
      <xdr:nvSpPr>
        <xdr:cNvPr id="311" name="円/楕円 310"/>
        <xdr:cNvSpPr/>
      </xdr:nvSpPr>
      <xdr:spPr>
        <a:xfrm>
          <a:off x="10426700" y="666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65168</xdr:rowOff>
    </xdr:from>
    <xdr:ext cx="378565" cy="259045"/>
    <xdr:sp macro="" textlink="">
      <xdr:nvSpPr>
        <xdr:cNvPr id="312" name="労働費該当値テキスト"/>
        <xdr:cNvSpPr txBox="1"/>
      </xdr:nvSpPr>
      <xdr:spPr>
        <a:xfrm>
          <a:off x="10528300" y="6580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116332</xdr:rowOff>
    </xdr:from>
    <xdr:to>
      <xdr:col>14</xdr:col>
      <xdr:colOff>79375</xdr:colOff>
      <xdr:row>39</xdr:row>
      <xdr:rowOff>46482</xdr:rowOff>
    </xdr:to>
    <xdr:sp macro="" textlink="">
      <xdr:nvSpPr>
        <xdr:cNvPr id="313" name="円/楕円 312"/>
        <xdr:cNvSpPr/>
      </xdr:nvSpPr>
      <xdr:spPr>
        <a:xfrm>
          <a:off x="9588500" y="66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37609</xdr:rowOff>
    </xdr:from>
    <xdr:ext cx="378565" cy="259045"/>
    <xdr:sp macro="" textlink="">
      <xdr:nvSpPr>
        <xdr:cNvPr id="314" name="テキスト ボックス 313"/>
        <xdr:cNvSpPr txBox="1"/>
      </xdr:nvSpPr>
      <xdr:spPr>
        <a:xfrm>
          <a:off x="9450017" y="6724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114173</xdr:rowOff>
    </xdr:from>
    <xdr:to>
      <xdr:col>12</xdr:col>
      <xdr:colOff>561975</xdr:colOff>
      <xdr:row>37</xdr:row>
      <xdr:rowOff>44323</xdr:rowOff>
    </xdr:to>
    <xdr:sp macro="" textlink="">
      <xdr:nvSpPr>
        <xdr:cNvPr id="315" name="円/楕円 314"/>
        <xdr:cNvSpPr/>
      </xdr:nvSpPr>
      <xdr:spPr>
        <a:xfrm>
          <a:off x="8699500" y="62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60850</xdr:rowOff>
    </xdr:from>
    <xdr:ext cx="469744" cy="259045"/>
    <xdr:sp macro="" textlink="">
      <xdr:nvSpPr>
        <xdr:cNvPr id="316" name="テキスト ボックス 315"/>
        <xdr:cNvSpPr txBox="1"/>
      </xdr:nvSpPr>
      <xdr:spPr>
        <a:xfrm>
          <a:off x="8515427" y="6061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113792</xdr:rowOff>
    </xdr:from>
    <xdr:to>
      <xdr:col>11</xdr:col>
      <xdr:colOff>358775</xdr:colOff>
      <xdr:row>38</xdr:row>
      <xdr:rowOff>43942</xdr:rowOff>
    </xdr:to>
    <xdr:sp macro="" textlink="">
      <xdr:nvSpPr>
        <xdr:cNvPr id="317" name="円/楕円 316"/>
        <xdr:cNvSpPr/>
      </xdr:nvSpPr>
      <xdr:spPr>
        <a:xfrm>
          <a:off x="7810500" y="64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35069</xdr:rowOff>
    </xdr:from>
    <xdr:ext cx="469744" cy="259045"/>
    <xdr:sp macro="" textlink="">
      <xdr:nvSpPr>
        <xdr:cNvPr id="318" name="テキスト ボックス 317"/>
        <xdr:cNvSpPr txBox="1"/>
      </xdr:nvSpPr>
      <xdr:spPr>
        <a:xfrm>
          <a:off x="7626427" y="6550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58674</xdr:rowOff>
    </xdr:from>
    <xdr:to>
      <xdr:col>10</xdr:col>
      <xdr:colOff>155575</xdr:colOff>
      <xdr:row>35</xdr:row>
      <xdr:rowOff>160274</xdr:rowOff>
    </xdr:to>
    <xdr:sp macro="" textlink="">
      <xdr:nvSpPr>
        <xdr:cNvPr id="319" name="円/楕円 318"/>
        <xdr:cNvSpPr/>
      </xdr:nvSpPr>
      <xdr:spPr>
        <a:xfrm>
          <a:off x="6921500" y="605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5351</xdr:rowOff>
    </xdr:from>
    <xdr:ext cx="469744" cy="259045"/>
    <xdr:sp macro="" textlink="">
      <xdr:nvSpPr>
        <xdr:cNvPr id="320" name="テキスト ボックス 319"/>
        <xdr:cNvSpPr txBox="1"/>
      </xdr:nvSpPr>
      <xdr:spPr>
        <a:xfrm>
          <a:off x="6737427" y="583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30,121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43524</xdr:rowOff>
    </xdr:from>
    <xdr:to>
      <xdr:col>15</xdr:col>
      <xdr:colOff>180975</xdr:colOff>
      <xdr:row>57</xdr:row>
      <xdr:rowOff>99841</xdr:rowOff>
    </xdr:to>
    <xdr:cxnSp macro="">
      <xdr:nvCxnSpPr>
        <xdr:cNvPr id="347" name="直線コネクタ 346"/>
        <xdr:cNvCxnSpPr/>
      </xdr:nvCxnSpPr>
      <xdr:spPr>
        <a:xfrm flipV="1">
          <a:off x="9639300" y="9816174"/>
          <a:ext cx="838200" cy="5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159143</xdr:rowOff>
    </xdr:from>
    <xdr:ext cx="534377" cy="259045"/>
    <xdr:sp macro="" textlink="">
      <xdr:nvSpPr>
        <xdr:cNvPr id="348" name="農林水産業費平均値テキスト"/>
        <xdr:cNvSpPr txBox="1"/>
      </xdr:nvSpPr>
      <xdr:spPr>
        <a:xfrm>
          <a:off x="10528300" y="9588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99841</xdr:rowOff>
    </xdr:from>
    <xdr:to>
      <xdr:col>14</xdr:col>
      <xdr:colOff>28575</xdr:colOff>
      <xdr:row>57</xdr:row>
      <xdr:rowOff>123332</xdr:rowOff>
    </xdr:to>
    <xdr:cxnSp macro="">
      <xdr:nvCxnSpPr>
        <xdr:cNvPr id="350" name="直線コネクタ 349"/>
        <xdr:cNvCxnSpPr/>
      </xdr:nvCxnSpPr>
      <xdr:spPr>
        <a:xfrm flipV="1">
          <a:off x="8750300" y="9872491"/>
          <a:ext cx="889000" cy="2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129481</xdr:rowOff>
    </xdr:from>
    <xdr:to>
      <xdr:col>14</xdr:col>
      <xdr:colOff>79375</xdr:colOff>
      <xdr:row>58</xdr:row>
      <xdr:rowOff>59631</xdr:rowOff>
    </xdr:to>
    <xdr:sp macro="" textlink="">
      <xdr:nvSpPr>
        <xdr:cNvPr id="351" name="フローチャート : 判断 350"/>
        <xdr:cNvSpPr/>
      </xdr:nvSpPr>
      <xdr:spPr>
        <a:xfrm>
          <a:off x="9588500" y="990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50758</xdr:rowOff>
    </xdr:from>
    <xdr:ext cx="534377" cy="259045"/>
    <xdr:sp macro="" textlink="">
      <xdr:nvSpPr>
        <xdr:cNvPr id="352" name="テキスト ボックス 351"/>
        <xdr:cNvSpPr txBox="1"/>
      </xdr:nvSpPr>
      <xdr:spPr>
        <a:xfrm>
          <a:off x="9372111" y="999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123332</xdr:rowOff>
    </xdr:from>
    <xdr:to>
      <xdr:col>12</xdr:col>
      <xdr:colOff>511175</xdr:colOff>
      <xdr:row>57</xdr:row>
      <xdr:rowOff>131726</xdr:rowOff>
    </xdr:to>
    <xdr:cxnSp macro="">
      <xdr:nvCxnSpPr>
        <xdr:cNvPr id="353" name="直線コネクタ 352"/>
        <xdr:cNvCxnSpPr/>
      </xdr:nvCxnSpPr>
      <xdr:spPr>
        <a:xfrm flipV="1">
          <a:off x="7861300" y="9895982"/>
          <a:ext cx="889000" cy="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133276</xdr:rowOff>
    </xdr:from>
    <xdr:to>
      <xdr:col>12</xdr:col>
      <xdr:colOff>561975</xdr:colOff>
      <xdr:row>58</xdr:row>
      <xdr:rowOff>63426</xdr:rowOff>
    </xdr:to>
    <xdr:sp macro="" textlink="">
      <xdr:nvSpPr>
        <xdr:cNvPr id="354" name="フローチャート : 判断 353"/>
        <xdr:cNvSpPr/>
      </xdr:nvSpPr>
      <xdr:spPr>
        <a:xfrm>
          <a:off x="8699500" y="990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54553</xdr:rowOff>
    </xdr:from>
    <xdr:ext cx="534377" cy="259045"/>
    <xdr:sp macro="" textlink="">
      <xdr:nvSpPr>
        <xdr:cNvPr id="355" name="テキスト ボックス 354"/>
        <xdr:cNvSpPr txBox="1"/>
      </xdr:nvSpPr>
      <xdr:spPr>
        <a:xfrm>
          <a:off x="8483111" y="999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104294</xdr:rowOff>
    </xdr:from>
    <xdr:to>
      <xdr:col>11</xdr:col>
      <xdr:colOff>307975</xdr:colOff>
      <xdr:row>57</xdr:row>
      <xdr:rowOff>131726</xdr:rowOff>
    </xdr:to>
    <xdr:cxnSp macro="">
      <xdr:nvCxnSpPr>
        <xdr:cNvPr id="356" name="直線コネクタ 355"/>
        <xdr:cNvCxnSpPr/>
      </xdr:nvCxnSpPr>
      <xdr:spPr>
        <a:xfrm>
          <a:off x="6972300" y="98769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146105</xdr:rowOff>
    </xdr:from>
    <xdr:to>
      <xdr:col>11</xdr:col>
      <xdr:colOff>358775</xdr:colOff>
      <xdr:row>58</xdr:row>
      <xdr:rowOff>76255</xdr:rowOff>
    </xdr:to>
    <xdr:sp macro="" textlink="">
      <xdr:nvSpPr>
        <xdr:cNvPr id="357" name="フローチャート : 判断 356"/>
        <xdr:cNvSpPr/>
      </xdr:nvSpPr>
      <xdr:spPr>
        <a:xfrm>
          <a:off x="7810500" y="991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67382</xdr:rowOff>
    </xdr:from>
    <xdr:ext cx="534377" cy="259045"/>
    <xdr:sp macro="" textlink="">
      <xdr:nvSpPr>
        <xdr:cNvPr id="358" name="テキスト ボックス 357"/>
        <xdr:cNvSpPr txBox="1"/>
      </xdr:nvSpPr>
      <xdr:spPr>
        <a:xfrm>
          <a:off x="7594111" y="1001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146965</xdr:rowOff>
    </xdr:from>
    <xdr:to>
      <xdr:col>10</xdr:col>
      <xdr:colOff>155575</xdr:colOff>
      <xdr:row>58</xdr:row>
      <xdr:rowOff>77115</xdr:rowOff>
    </xdr:to>
    <xdr:sp macro="" textlink="">
      <xdr:nvSpPr>
        <xdr:cNvPr id="359" name="フローチャート : 判断 358"/>
        <xdr:cNvSpPr/>
      </xdr:nvSpPr>
      <xdr:spPr>
        <a:xfrm>
          <a:off x="6921500" y="991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68242</xdr:rowOff>
    </xdr:from>
    <xdr:ext cx="534377" cy="259045"/>
    <xdr:sp macro="" textlink="">
      <xdr:nvSpPr>
        <xdr:cNvPr id="360" name="テキスト ボックス 359"/>
        <xdr:cNvSpPr txBox="1"/>
      </xdr:nvSpPr>
      <xdr:spPr>
        <a:xfrm>
          <a:off x="6705111" y="1001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164174</xdr:rowOff>
    </xdr:from>
    <xdr:to>
      <xdr:col>15</xdr:col>
      <xdr:colOff>231775</xdr:colOff>
      <xdr:row>57</xdr:row>
      <xdr:rowOff>94324</xdr:rowOff>
    </xdr:to>
    <xdr:sp macro="" textlink="">
      <xdr:nvSpPr>
        <xdr:cNvPr id="366" name="円/楕円 365"/>
        <xdr:cNvSpPr/>
      </xdr:nvSpPr>
      <xdr:spPr>
        <a:xfrm>
          <a:off x="10426700" y="976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142601</xdr:rowOff>
    </xdr:from>
    <xdr:ext cx="534377" cy="259045"/>
    <xdr:sp macro="" textlink="">
      <xdr:nvSpPr>
        <xdr:cNvPr id="367" name="農林水産業費該当値テキスト"/>
        <xdr:cNvSpPr txBox="1"/>
      </xdr:nvSpPr>
      <xdr:spPr>
        <a:xfrm>
          <a:off x="10528300" y="974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29,268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49041</xdr:rowOff>
    </xdr:from>
    <xdr:to>
      <xdr:col>14</xdr:col>
      <xdr:colOff>79375</xdr:colOff>
      <xdr:row>57</xdr:row>
      <xdr:rowOff>150641</xdr:rowOff>
    </xdr:to>
    <xdr:sp macro="" textlink="">
      <xdr:nvSpPr>
        <xdr:cNvPr id="368" name="円/楕円 367"/>
        <xdr:cNvSpPr/>
      </xdr:nvSpPr>
      <xdr:spPr>
        <a:xfrm>
          <a:off x="9588500" y="982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167168</xdr:rowOff>
    </xdr:from>
    <xdr:ext cx="534377" cy="259045"/>
    <xdr:sp macro="" textlink="">
      <xdr:nvSpPr>
        <xdr:cNvPr id="369" name="テキスト ボックス 368"/>
        <xdr:cNvSpPr txBox="1"/>
      </xdr:nvSpPr>
      <xdr:spPr>
        <a:xfrm>
          <a:off x="9372111" y="959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23,109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72532</xdr:rowOff>
    </xdr:from>
    <xdr:to>
      <xdr:col>12</xdr:col>
      <xdr:colOff>561975</xdr:colOff>
      <xdr:row>58</xdr:row>
      <xdr:rowOff>2682</xdr:rowOff>
    </xdr:to>
    <xdr:sp macro="" textlink="">
      <xdr:nvSpPr>
        <xdr:cNvPr id="370" name="円/楕円 369"/>
        <xdr:cNvSpPr/>
      </xdr:nvSpPr>
      <xdr:spPr>
        <a:xfrm>
          <a:off x="8699500" y="984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19209</xdr:rowOff>
    </xdr:from>
    <xdr:ext cx="534377" cy="259045"/>
    <xdr:sp macro="" textlink="">
      <xdr:nvSpPr>
        <xdr:cNvPr id="371" name="テキスト ボックス 370"/>
        <xdr:cNvSpPr txBox="1"/>
      </xdr:nvSpPr>
      <xdr:spPr>
        <a:xfrm>
          <a:off x="8483111" y="962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20,540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80926</xdr:rowOff>
    </xdr:from>
    <xdr:to>
      <xdr:col>11</xdr:col>
      <xdr:colOff>358775</xdr:colOff>
      <xdr:row>58</xdr:row>
      <xdr:rowOff>11076</xdr:rowOff>
    </xdr:to>
    <xdr:sp macro="" textlink="">
      <xdr:nvSpPr>
        <xdr:cNvPr id="372" name="円/楕円 371"/>
        <xdr:cNvSpPr/>
      </xdr:nvSpPr>
      <xdr:spPr>
        <a:xfrm>
          <a:off x="7810500" y="985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27603</xdr:rowOff>
    </xdr:from>
    <xdr:ext cx="534377" cy="259045"/>
    <xdr:sp macro="" textlink="">
      <xdr:nvSpPr>
        <xdr:cNvPr id="373" name="テキスト ボックス 372"/>
        <xdr:cNvSpPr txBox="1"/>
      </xdr:nvSpPr>
      <xdr:spPr>
        <a:xfrm>
          <a:off x="7594111" y="962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19,622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53494</xdr:rowOff>
    </xdr:from>
    <xdr:to>
      <xdr:col>10</xdr:col>
      <xdr:colOff>155575</xdr:colOff>
      <xdr:row>57</xdr:row>
      <xdr:rowOff>155094</xdr:rowOff>
    </xdr:to>
    <xdr:sp macro="" textlink="">
      <xdr:nvSpPr>
        <xdr:cNvPr id="374" name="円/楕円 373"/>
        <xdr:cNvSpPr/>
      </xdr:nvSpPr>
      <xdr:spPr>
        <a:xfrm>
          <a:off x="6921500" y="982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171</xdr:rowOff>
    </xdr:from>
    <xdr:ext cx="534377" cy="259045"/>
    <xdr:sp macro="" textlink="">
      <xdr:nvSpPr>
        <xdr:cNvPr id="375" name="テキスト ボックス 374"/>
        <xdr:cNvSpPr txBox="1"/>
      </xdr:nvSpPr>
      <xdr:spPr>
        <a:xfrm>
          <a:off x="6705111" y="960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48,354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167018</xdr:rowOff>
    </xdr:from>
    <xdr:to>
      <xdr:col>15</xdr:col>
      <xdr:colOff>180975</xdr:colOff>
      <xdr:row>71</xdr:row>
      <xdr:rowOff>100250</xdr:rowOff>
    </xdr:to>
    <xdr:cxnSp macro="">
      <xdr:nvCxnSpPr>
        <xdr:cNvPr id="406" name="直線コネクタ 405"/>
        <xdr:cNvCxnSpPr/>
      </xdr:nvCxnSpPr>
      <xdr:spPr>
        <a:xfrm flipV="1">
          <a:off x="9639300" y="12168518"/>
          <a:ext cx="838200" cy="10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68846</xdr:rowOff>
    </xdr:from>
    <xdr:ext cx="534377" cy="259045"/>
    <xdr:sp macro="" textlink="">
      <xdr:nvSpPr>
        <xdr:cNvPr id="407" name="商工費平均値テキスト"/>
        <xdr:cNvSpPr txBox="1"/>
      </xdr:nvSpPr>
      <xdr:spPr>
        <a:xfrm>
          <a:off x="10528300" y="1327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100250</xdr:rowOff>
    </xdr:from>
    <xdr:to>
      <xdr:col>14</xdr:col>
      <xdr:colOff>28575</xdr:colOff>
      <xdr:row>74</xdr:row>
      <xdr:rowOff>153726</xdr:rowOff>
    </xdr:to>
    <xdr:cxnSp macro="">
      <xdr:nvCxnSpPr>
        <xdr:cNvPr id="409" name="直線コネクタ 408"/>
        <xdr:cNvCxnSpPr/>
      </xdr:nvCxnSpPr>
      <xdr:spPr>
        <a:xfrm flipV="1">
          <a:off x="8750300" y="12273200"/>
          <a:ext cx="889000" cy="56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72033</xdr:rowOff>
    </xdr:from>
    <xdr:to>
      <xdr:col>14</xdr:col>
      <xdr:colOff>79375</xdr:colOff>
      <xdr:row>79</xdr:row>
      <xdr:rowOff>2183</xdr:rowOff>
    </xdr:to>
    <xdr:sp macro="" textlink="">
      <xdr:nvSpPr>
        <xdr:cNvPr id="410" name="フローチャート : 判断 409"/>
        <xdr:cNvSpPr/>
      </xdr:nvSpPr>
      <xdr:spPr>
        <a:xfrm>
          <a:off x="9588500" y="134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164760</xdr:rowOff>
    </xdr:from>
    <xdr:ext cx="469744" cy="259045"/>
    <xdr:sp macro="" textlink="">
      <xdr:nvSpPr>
        <xdr:cNvPr id="411" name="テキスト ボックス 410"/>
        <xdr:cNvSpPr txBox="1"/>
      </xdr:nvSpPr>
      <xdr:spPr>
        <a:xfrm>
          <a:off x="9404427" y="1353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153726</xdr:rowOff>
    </xdr:from>
    <xdr:to>
      <xdr:col>12</xdr:col>
      <xdr:colOff>511175</xdr:colOff>
      <xdr:row>76</xdr:row>
      <xdr:rowOff>43394</xdr:rowOff>
    </xdr:to>
    <xdr:cxnSp macro="">
      <xdr:nvCxnSpPr>
        <xdr:cNvPr id="412" name="直線コネクタ 411"/>
        <xdr:cNvCxnSpPr/>
      </xdr:nvCxnSpPr>
      <xdr:spPr>
        <a:xfrm flipV="1">
          <a:off x="7861300" y="12841026"/>
          <a:ext cx="889000" cy="23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78727</xdr:rowOff>
    </xdr:from>
    <xdr:to>
      <xdr:col>12</xdr:col>
      <xdr:colOff>561975</xdr:colOff>
      <xdr:row>79</xdr:row>
      <xdr:rowOff>8877</xdr:rowOff>
    </xdr:to>
    <xdr:sp macro="" textlink="">
      <xdr:nvSpPr>
        <xdr:cNvPr id="413" name="フローチャート : 判断 412"/>
        <xdr:cNvSpPr/>
      </xdr:nvSpPr>
      <xdr:spPr>
        <a:xfrm>
          <a:off x="8699500" y="1345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xdr:rowOff>
    </xdr:from>
    <xdr:ext cx="469744" cy="259045"/>
    <xdr:sp macro="" textlink="">
      <xdr:nvSpPr>
        <xdr:cNvPr id="414" name="テキスト ボックス 413"/>
        <xdr:cNvSpPr txBox="1"/>
      </xdr:nvSpPr>
      <xdr:spPr>
        <a:xfrm>
          <a:off x="8515427" y="1354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43394</xdr:rowOff>
    </xdr:from>
    <xdr:to>
      <xdr:col>11</xdr:col>
      <xdr:colOff>307975</xdr:colOff>
      <xdr:row>76</xdr:row>
      <xdr:rowOff>97099</xdr:rowOff>
    </xdr:to>
    <xdr:cxnSp macro="">
      <xdr:nvCxnSpPr>
        <xdr:cNvPr id="415" name="直線コネクタ 414"/>
        <xdr:cNvCxnSpPr/>
      </xdr:nvCxnSpPr>
      <xdr:spPr>
        <a:xfrm flipV="1">
          <a:off x="6972300" y="13073594"/>
          <a:ext cx="889000" cy="5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85471</xdr:rowOff>
    </xdr:from>
    <xdr:to>
      <xdr:col>11</xdr:col>
      <xdr:colOff>358775</xdr:colOff>
      <xdr:row>79</xdr:row>
      <xdr:rowOff>15621</xdr:rowOff>
    </xdr:to>
    <xdr:sp macro="" textlink="">
      <xdr:nvSpPr>
        <xdr:cNvPr id="416" name="フローチャート : 判断 415"/>
        <xdr:cNvSpPr/>
      </xdr:nvSpPr>
      <xdr:spPr>
        <a:xfrm>
          <a:off x="7810500" y="134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6748</xdr:rowOff>
    </xdr:from>
    <xdr:ext cx="469744" cy="259045"/>
    <xdr:sp macro="" textlink="">
      <xdr:nvSpPr>
        <xdr:cNvPr id="417" name="テキスト ボックス 416"/>
        <xdr:cNvSpPr txBox="1"/>
      </xdr:nvSpPr>
      <xdr:spPr>
        <a:xfrm>
          <a:off x="7626427" y="1355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80621</xdr:rowOff>
    </xdr:from>
    <xdr:to>
      <xdr:col>10</xdr:col>
      <xdr:colOff>155575</xdr:colOff>
      <xdr:row>79</xdr:row>
      <xdr:rowOff>10771</xdr:rowOff>
    </xdr:to>
    <xdr:sp macro="" textlink="">
      <xdr:nvSpPr>
        <xdr:cNvPr id="418" name="フローチャート : 判断 417"/>
        <xdr:cNvSpPr/>
      </xdr:nvSpPr>
      <xdr:spPr>
        <a:xfrm>
          <a:off x="6921500" y="1345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1898</xdr:rowOff>
    </xdr:from>
    <xdr:ext cx="469744" cy="259045"/>
    <xdr:sp macro="" textlink="">
      <xdr:nvSpPr>
        <xdr:cNvPr id="419" name="テキスト ボックス 418"/>
        <xdr:cNvSpPr txBox="1"/>
      </xdr:nvSpPr>
      <xdr:spPr>
        <a:xfrm>
          <a:off x="6737427" y="1354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70</xdr:row>
      <xdr:rowOff>116218</xdr:rowOff>
    </xdr:from>
    <xdr:to>
      <xdr:col>15</xdr:col>
      <xdr:colOff>231775</xdr:colOff>
      <xdr:row>71</xdr:row>
      <xdr:rowOff>46368</xdr:rowOff>
    </xdr:to>
    <xdr:sp macro="" textlink="">
      <xdr:nvSpPr>
        <xdr:cNvPr id="425" name="円/楕円 424"/>
        <xdr:cNvSpPr/>
      </xdr:nvSpPr>
      <xdr:spPr>
        <a:xfrm>
          <a:off x="10426700" y="1211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69245</xdr:rowOff>
    </xdr:from>
    <xdr:ext cx="534377" cy="259045"/>
    <xdr:sp macro="" textlink="">
      <xdr:nvSpPr>
        <xdr:cNvPr id="426" name="商工費該当値テキスト"/>
        <xdr:cNvSpPr txBox="1"/>
      </xdr:nvSpPr>
      <xdr:spPr>
        <a:xfrm>
          <a:off x="10528300" y="120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90,327</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49450</xdr:rowOff>
    </xdr:from>
    <xdr:to>
      <xdr:col>14</xdr:col>
      <xdr:colOff>79375</xdr:colOff>
      <xdr:row>71</xdr:row>
      <xdr:rowOff>151050</xdr:rowOff>
    </xdr:to>
    <xdr:sp macro="" textlink="">
      <xdr:nvSpPr>
        <xdr:cNvPr id="427" name="円/楕円 426"/>
        <xdr:cNvSpPr/>
      </xdr:nvSpPr>
      <xdr:spPr>
        <a:xfrm>
          <a:off x="9588500" y="122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69</xdr:row>
      <xdr:rowOff>167577</xdr:rowOff>
    </xdr:from>
    <xdr:ext cx="534377" cy="259045"/>
    <xdr:sp macro="" textlink="">
      <xdr:nvSpPr>
        <xdr:cNvPr id="428" name="テキスト ボックス 427"/>
        <xdr:cNvSpPr txBox="1"/>
      </xdr:nvSpPr>
      <xdr:spPr>
        <a:xfrm>
          <a:off x="9372111" y="1199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83,916</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102926</xdr:rowOff>
    </xdr:from>
    <xdr:to>
      <xdr:col>12</xdr:col>
      <xdr:colOff>561975</xdr:colOff>
      <xdr:row>75</xdr:row>
      <xdr:rowOff>33076</xdr:rowOff>
    </xdr:to>
    <xdr:sp macro="" textlink="">
      <xdr:nvSpPr>
        <xdr:cNvPr id="429" name="円/楕円 428"/>
        <xdr:cNvSpPr/>
      </xdr:nvSpPr>
      <xdr:spPr>
        <a:xfrm>
          <a:off x="8699500" y="1279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49603</xdr:rowOff>
    </xdr:from>
    <xdr:ext cx="534377" cy="259045"/>
    <xdr:sp macro="" textlink="">
      <xdr:nvSpPr>
        <xdr:cNvPr id="430" name="テキスト ボックス 429"/>
        <xdr:cNvSpPr txBox="1"/>
      </xdr:nvSpPr>
      <xdr:spPr>
        <a:xfrm>
          <a:off x="8483111" y="1256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49,141</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164044</xdr:rowOff>
    </xdr:from>
    <xdr:to>
      <xdr:col>11</xdr:col>
      <xdr:colOff>358775</xdr:colOff>
      <xdr:row>76</xdr:row>
      <xdr:rowOff>94194</xdr:rowOff>
    </xdr:to>
    <xdr:sp macro="" textlink="">
      <xdr:nvSpPr>
        <xdr:cNvPr id="431" name="円/楕円 430"/>
        <xdr:cNvSpPr/>
      </xdr:nvSpPr>
      <xdr:spPr>
        <a:xfrm>
          <a:off x="7810500" y="1302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110721</xdr:rowOff>
    </xdr:from>
    <xdr:ext cx="534377" cy="259045"/>
    <xdr:sp macro="" textlink="">
      <xdr:nvSpPr>
        <xdr:cNvPr id="432" name="テキスト ボックス 431"/>
        <xdr:cNvSpPr txBox="1"/>
      </xdr:nvSpPr>
      <xdr:spPr>
        <a:xfrm>
          <a:off x="7594111" y="1279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34,898</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46299</xdr:rowOff>
    </xdr:from>
    <xdr:to>
      <xdr:col>10</xdr:col>
      <xdr:colOff>155575</xdr:colOff>
      <xdr:row>76</xdr:row>
      <xdr:rowOff>147899</xdr:rowOff>
    </xdr:to>
    <xdr:sp macro="" textlink="">
      <xdr:nvSpPr>
        <xdr:cNvPr id="433" name="円/楕円 432"/>
        <xdr:cNvSpPr/>
      </xdr:nvSpPr>
      <xdr:spPr>
        <a:xfrm>
          <a:off x="6921500" y="1307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164426</xdr:rowOff>
    </xdr:from>
    <xdr:ext cx="534377" cy="259045"/>
    <xdr:sp macro="" textlink="">
      <xdr:nvSpPr>
        <xdr:cNvPr id="434" name="テキスト ボックス 433"/>
        <xdr:cNvSpPr txBox="1"/>
      </xdr:nvSpPr>
      <xdr:spPr>
        <a:xfrm>
          <a:off x="6705111" y="1285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44,765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88776</xdr:rowOff>
    </xdr:from>
    <xdr:to>
      <xdr:col>15</xdr:col>
      <xdr:colOff>180975</xdr:colOff>
      <xdr:row>98</xdr:row>
      <xdr:rowOff>94537</xdr:rowOff>
    </xdr:to>
    <xdr:cxnSp macro="">
      <xdr:nvCxnSpPr>
        <xdr:cNvPr id="461" name="直線コネクタ 460"/>
        <xdr:cNvCxnSpPr/>
      </xdr:nvCxnSpPr>
      <xdr:spPr>
        <a:xfrm flipV="1">
          <a:off x="9639300" y="16890876"/>
          <a:ext cx="8382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19824</xdr:rowOff>
    </xdr:from>
    <xdr:ext cx="534377" cy="259045"/>
    <xdr:sp macro="" textlink="">
      <xdr:nvSpPr>
        <xdr:cNvPr id="462" name="土木費平均値テキスト"/>
        <xdr:cNvSpPr txBox="1"/>
      </xdr:nvSpPr>
      <xdr:spPr>
        <a:xfrm>
          <a:off x="10528300" y="1682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94537</xdr:rowOff>
    </xdr:from>
    <xdr:to>
      <xdr:col>14</xdr:col>
      <xdr:colOff>28575</xdr:colOff>
      <xdr:row>98</xdr:row>
      <xdr:rowOff>98577</xdr:rowOff>
    </xdr:to>
    <xdr:cxnSp macro="">
      <xdr:nvCxnSpPr>
        <xdr:cNvPr id="464" name="直線コネクタ 463"/>
        <xdr:cNvCxnSpPr/>
      </xdr:nvCxnSpPr>
      <xdr:spPr>
        <a:xfrm flipV="1">
          <a:off x="8750300" y="16896637"/>
          <a:ext cx="889000" cy="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45938</xdr:rowOff>
    </xdr:from>
    <xdr:to>
      <xdr:col>14</xdr:col>
      <xdr:colOff>79375</xdr:colOff>
      <xdr:row>98</xdr:row>
      <xdr:rowOff>147538</xdr:rowOff>
    </xdr:to>
    <xdr:sp macro="" textlink="">
      <xdr:nvSpPr>
        <xdr:cNvPr id="465" name="フローチャート : 判断 464"/>
        <xdr:cNvSpPr/>
      </xdr:nvSpPr>
      <xdr:spPr>
        <a:xfrm>
          <a:off x="9588500" y="1684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138665</xdr:rowOff>
    </xdr:from>
    <xdr:ext cx="534377" cy="259045"/>
    <xdr:sp macro="" textlink="">
      <xdr:nvSpPr>
        <xdr:cNvPr id="466" name="テキスト ボックス 465"/>
        <xdr:cNvSpPr txBox="1"/>
      </xdr:nvSpPr>
      <xdr:spPr>
        <a:xfrm>
          <a:off x="9372111" y="1694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98577</xdr:rowOff>
    </xdr:from>
    <xdr:to>
      <xdr:col>12</xdr:col>
      <xdr:colOff>511175</xdr:colOff>
      <xdr:row>98</xdr:row>
      <xdr:rowOff>99879</xdr:rowOff>
    </xdr:to>
    <xdr:cxnSp macro="">
      <xdr:nvCxnSpPr>
        <xdr:cNvPr id="467" name="直線コネクタ 466"/>
        <xdr:cNvCxnSpPr/>
      </xdr:nvCxnSpPr>
      <xdr:spPr>
        <a:xfrm flipV="1">
          <a:off x="7861300" y="16900677"/>
          <a:ext cx="889000" cy="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44521</xdr:rowOff>
    </xdr:from>
    <xdr:to>
      <xdr:col>12</xdr:col>
      <xdr:colOff>561975</xdr:colOff>
      <xdr:row>98</xdr:row>
      <xdr:rowOff>146121</xdr:rowOff>
    </xdr:to>
    <xdr:sp macro="" textlink="">
      <xdr:nvSpPr>
        <xdr:cNvPr id="468" name="フローチャート : 判断 467"/>
        <xdr:cNvSpPr/>
      </xdr:nvSpPr>
      <xdr:spPr>
        <a:xfrm>
          <a:off x="8699500" y="1684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162648</xdr:rowOff>
    </xdr:from>
    <xdr:ext cx="534377" cy="259045"/>
    <xdr:sp macro="" textlink="">
      <xdr:nvSpPr>
        <xdr:cNvPr id="469" name="テキスト ボックス 468"/>
        <xdr:cNvSpPr txBox="1"/>
      </xdr:nvSpPr>
      <xdr:spPr>
        <a:xfrm>
          <a:off x="8483111" y="1662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78969</xdr:rowOff>
    </xdr:from>
    <xdr:to>
      <xdr:col>11</xdr:col>
      <xdr:colOff>307975</xdr:colOff>
      <xdr:row>98</xdr:row>
      <xdr:rowOff>99879</xdr:rowOff>
    </xdr:to>
    <xdr:cxnSp macro="">
      <xdr:nvCxnSpPr>
        <xdr:cNvPr id="470" name="直線コネクタ 469"/>
        <xdr:cNvCxnSpPr/>
      </xdr:nvCxnSpPr>
      <xdr:spPr>
        <a:xfrm>
          <a:off x="6972300" y="16881069"/>
          <a:ext cx="889000" cy="2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50701</xdr:rowOff>
    </xdr:from>
    <xdr:to>
      <xdr:col>11</xdr:col>
      <xdr:colOff>358775</xdr:colOff>
      <xdr:row>98</xdr:row>
      <xdr:rowOff>152301</xdr:rowOff>
    </xdr:to>
    <xdr:sp macro="" textlink="">
      <xdr:nvSpPr>
        <xdr:cNvPr id="471" name="フローチャート : 判断 470"/>
        <xdr:cNvSpPr/>
      </xdr:nvSpPr>
      <xdr:spPr>
        <a:xfrm>
          <a:off x="7810500" y="168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143428</xdr:rowOff>
    </xdr:from>
    <xdr:ext cx="534377" cy="259045"/>
    <xdr:sp macro="" textlink="">
      <xdr:nvSpPr>
        <xdr:cNvPr id="472" name="テキスト ボックス 471"/>
        <xdr:cNvSpPr txBox="1"/>
      </xdr:nvSpPr>
      <xdr:spPr>
        <a:xfrm>
          <a:off x="7594111" y="1694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49661</xdr:rowOff>
    </xdr:from>
    <xdr:to>
      <xdr:col>10</xdr:col>
      <xdr:colOff>155575</xdr:colOff>
      <xdr:row>98</xdr:row>
      <xdr:rowOff>151261</xdr:rowOff>
    </xdr:to>
    <xdr:sp macro="" textlink="">
      <xdr:nvSpPr>
        <xdr:cNvPr id="473" name="フローチャート : 判断 472"/>
        <xdr:cNvSpPr/>
      </xdr:nvSpPr>
      <xdr:spPr>
        <a:xfrm>
          <a:off x="6921500" y="1685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142388</xdr:rowOff>
    </xdr:from>
    <xdr:ext cx="534377" cy="259045"/>
    <xdr:sp macro="" textlink="">
      <xdr:nvSpPr>
        <xdr:cNvPr id="474" name="テキスト ボックス 473"/>
        <xdr:cNvSpPr txBox="1"/>
      </xdr:nvSpPr>
      <xdr:spPr>
        <a:xfrm>
          <a:off x="6705111" y="1694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37976</xdr:rowOff>
    </xdr:from>
    <xdr:to>
      <xdr:col>15</xdr:col>
      <xdr:colOff>231775</xdr:colOff>
      <xdr:row>98</xdr:row>
      <xdr:rowOff>139576</xdr:rowOff>
    </xdr:to>
    <xdr:sp macro="" textlink="">
      <xdr:nvSpPr>
        <xdr:cNvPr id="480" name="円/楕円 479"/>
        <xdr:cNvSpPr/>
      </xdr:nvSpPr>
      <xdr:spPr>
        <a:xfrm>
          <a:off x="10426700" y="1684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168803</xdr:rowOff>
    </xdr:from>
    <xdr:ext cx="534377" cy="259045"/>
    <xdr:sp macro="" textlink="">
      <xdr:nvSpPr>
        <xdr:cNvPr id="481" name="土木費該当値テキスト"/>
        <xdr:cNvSpPr txBox="1"/>
      </xdr:nvSpPr>
      <xdr:spPr>
        <a:xfrm>
          <a:off x="10528300" y="1662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55,692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43737</xdr:rowOff>
    </xdr:from>
    <xdr:to>
      <xdr:col>14</xdr:col>
      <xdr:colOff>79375</xdr:colOff>
      <xdr:row>98</xdr:row>
      <xdr:rowOff>145337</xdr:rowOff>
    </xdr:to>
    <xdr:sp macro="" textlink="">
      <xdr:nvSpPr>
        <xdr:cNvPr id="482" name="円/楕円 481"/>
        <xdr:cNvSpPr/>
      </xdr:nvSpPr>
      <xdr:spPr>
        <a:xfrm>
          <a:off x="9588500" y="1684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161864</xdr:rowOff>
    </xdr:from>
    <xdr:ext cx="534377" cy="259045"/>
    <xdr:sp macro="" textlink="">
      <xdr:nvSpPr>
        <xdr:cNvPr id="483" name="テキスト ボックス 482"/>
        <xdr:cNvSpPr txBox="1"/>
      </xdr:nvSpPr>
      <xdr:spPr>
        <a:xfrm>
          <a:off x="9372111" y="1662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49,391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47777</xdr:rowOff>
    </xdr:from>
    <xdr:to>
      <xdr:col>12</xdr:col>
      <xdr:colOff>561975</xdr:colOff>
      <xdr:row>98</xdr:row>
      <xdr:rowOff>149377</xdr:rowOff>
    </xdr:to>
    <xdr:sp macro="" textlink="">
      <xdr:nvSpPr>
        <xdr:cNvPr id="484" name="円/楕円 483"/>
        <xdr:cNvSpPr/>
      </xdr:nvSpPr>
      <xdr:spPr>
        <a:xfrm>
          <a:off x="8699500" y="1684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140504</xdr:rowOff>
    </xdr:from>
    <xdr:ext cx="534377" cy="259045"/>
    <xdr:sp macro="" textlink="">
      <xdr:nvSpPr>
        <xdr:cNvPr id="485" name="テキスト ボックス 484"/>
        <xdr:cNvSpPr txBox="1"/>
      </xdr:nvSpPr>
      <xdr:spPr>
        <a:xfrm>
          <a:off x="8483111" y="1694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44,972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49079</xdr:rowOff>
    </xdr:from>
    <xdr:to>
      <xdr:col>11</xdr:col>
      <xdr:colOff>358775</xdr:colOff>
      <xdr:row>98</xdr:row>
      <xdr:rowOff>150679</xdr:rowOff>
    </xdr:to>
    <xdr:sp macro="" textlink="">
      <xdr:nvSpPr>
        <xdr:cNvPr id="486" name="円/楕円 485"/>
        <xdr:cNvSpPr/>
      </xdr:nvSpPr>
      <xdr:spPr>
        <a:xfrm>
          <a:off x="7810500" y="1685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167206</xdr:rowOff>
    </xdr:from>
    <xdr:ext cx="534377" cy="259045"/>
    <xdr:sp macro="" textlink="">
      <xdr:nvSpPr>
        <xdr:cNvPr id="487" name="テキスト ボックス 486"/>
        <xdr:cNvSpPr txBox="1"/>
      </xdr:nvSpPr>
      <xdr:spPr>
        <a:xfrm>
          <a:off x="7594111" y="1662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43,549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28169</xdr:rowOff>
    </xdr:from>
    <xdr:to>
      <xdr:col>10</xdr:col>
      <xdr:colOff>155575</xdr:colOff>
      <xdr:row>98</xdr:row>
      <xdr:rowOff>129769</xdr:rowOff>
    </xdr:to>
    <xdr:sp macro="" textlink="">
      <xdr:nvSpPr>
        <xdr:cNvPr id="488" name="円/楕円 487"/>
        <xdr:cNvSpPr/>
      </xdr:nvSpPr>
      <xdr:spPr>
        <a:xfrm>
          <a:off x="6921500" y="1683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146296</xdr:rowOff>
    </xdr:from>
    <xdr:ext cx="534377" cy="259045"/>
    <xdr:sp macro="" textlink="">
      <xdr:nvSpPr>
        <xdr:cNvPr id="489" name="テキスト ボックス 488"/>
        <xdr:cNvSpPr txBox="1"/>
      </xdr:nvSpPr>
      <xdr:spPr>
        <a:xfrm>
          <a:off x="6705111" y="1660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5480</xdr:rowOff>
    </xdr:from>
    <xdr:to>
      <xdr:col>23</xdr:col>
      <xdr:colOff>517525</xdr:colOff>
      <xdr:row>38</xdr:row>
      <xdr:rowOff>23082</xdr:rowOff>
    </xdr:to>
    <xdr:cxnSp macro="">
      <xdr:nvCxnSpPr>
        <xdr:cNvPr id="520" name="直線コネクタ 519"/>
        <xdr:cNvCxnSpPr/>
      </xdr:nvCxnSpPr>
      <xdr:spPr>
        <a:xfrm flipV="1">
          <a:off x="15481300" y="6520580"/>
          <a:ext cx="8382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21"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57518</xdr:rowOff>
    </xdr:from>
    <xdr:to>
      <xdr:col>22</xdr:col>
      <xdr:colOff>365125</xdr:colOff>
      <xdr:row>38</xdr:row>
      <xdr:rowOff>23082</xdr:rowOff>
    </xdr:to>
    <xdr:cxnSp macro="">
      <xdr:nvCxnSpPr>
        <xdr:cNvPr id="523" name="直線コネクタ 522"/>
        <xdr:cNvCxnSpPr/>
      </xdr:nvCxnSpPr>
      <xdr:spPr>
        <a:xfrm>
          <a:off x="14592300" y="6401168"/>
          <a:ext cx="889000" cy="13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109180</xdr:rowOff>
    </xdr:from>
    <xdr:to>
      <xdr:col>22</xdr:col>
      <xdr:colOff>415925</xdr:colOff>
      <xdr:row>38</xdr:row>
      <xdr:rowOff>39330</xdr:rowOff>
    </xdr:to>
    <xdr:sp macro="" textlink="">
      <xdr:nvSpPr>
        <xdr:cNvPr id="524" name="フローチャート : 判断 523"/>
        <xdr:cNvSpPr/>
      </xdr:nvSpPr>
      <xdr:spPr>
        <a:xfrm>
          <a:off x="15430500" y="645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55857</xdr:rowOff>
    </xdr:from>
    <xdr:ext cx="534377" cy="259045"/>
    <xdr:sp macro="" textlink="">
      <xdr:nvSpPr>
        <xdr:cNvPr id="525" name="テキスト ボックス 524"/>
        <xdr:cNvSpPr txBox="1"/>
      </xdr:nvSpPr>
      <xdr:spPr>
        <a:xfrm>
          <a:off x="15214111" y="622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129348</xdr:rowOff>
    </xdr:from>
    <xdr:to>
      <xdr:col>21</xdr:col>
      <xdr:colOff>161925</xdr:colOff>
      <xdr:row>37</xdr:row>
      <xdr:rowOff>57518</xdr:rowOff>
    </xdr:to>
    <xdr:cxnSp macro="">
      <xdr:nvCxnSpPr>
        <xdr:cNvPr id="526" name="直線コネクタ 525"/>
        <xdr:cNvCxnSpPr/>
      </xdr:nvCxnSpPr>
      <xdr:spPr>
        <a:xfrm>
          <a:off x="13703300" y="6301548"/>
          <a:ext cx="889000" cy="9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119320</xdr:rowOff>
    </xdr:from>
    <xdr:to>
      <xdr:col>21</xdr:col>
      <xdr:colOff>212725</xdr:colOff>
      <xdr:row>38</xdr:row>
      <xdr:rowOff>49470</xdr:rowOff>
    </xdr:to>
    <xdr:sp macro="" textlink="">
      <xdr:nvSpPr>
        <xdr:cNvPr id="527" name="フローチャート : 判断 526"/>
        <xdr:cNvSpPr/>
      </xdr:nvSpPr>
      <xdr:spPr>
        <a:xfrm>
          <a:off x="14541500" y="646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40597</xdr:rowOff>
    </xdr:from>
    <xdr:ext cx="534377" cy="259045"/>
    <xdr:sp macro="" textlink="">
      <xdr:nvSpPr>
        <xdr:cNvPr id="528" name="テキスト ボックス 527"/>
        <xdr:cNvSpPr txBox="1"/>
      </xdr:nvSpPr>
      <xdr:spPr>
        <a:xfrm>
          <a:off x="14325111" y="655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129348</xdr:rowOff>
    </xdr:from>
    <xdr:to>
      <xdr:col>19</xdr:col>
      <xdr:colOff>644525</xdr:colOff>
      <xdr:row>37</xdr:row>
      <xdr:rowOff>49631</xdr:rowOff>
    </xdr:to>
    <xdr:cxnSp macro="">
      <xdr:nvCxnSpPr>
        <xdr:cNvPr id="529" name="直線コネクタ 528"/>
        <xdr:cNvCxnSpPr/>
      </xdr:nvCxnSpPr>
      <xdr:spPr>
        <a:xfrm flipV="1">
          <a:off x="12814300" y="6301548"/>
          <a:ext cx="889000" cy="9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132416</xdr:rowOff>
    </xdr:from>
    <xdr:to>
      <xdr:col>20</xdr:col>
      <xdr:colOff>9525</xdr:colOff>
      <xdr:row>38</xdr:row>
      <xdr:rowOff>62565</xdr:rowOff>
    </xdr:to>
    <xdr:sp macro="" textlink="">
      <xdr:nvSpPr>
        <xdr:cNvPr id="530" name="フローチャート : 判断 529"/>
        <xdr:cNvSpPr/>
      </xdr:nvSpPr>
      <xdr:spPr>
        <a:xfrm>
          <a:off x="13652500" y="64760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53693</xdr:rowOff>
    </xdr:from>
    <xdr:ext cx="534377" cy="259045"/>
    <xdr:sp macro="" textlink="">
      <xdr:nvSpPr>
        <xdr:cNvPr id="531" name="テキスト ボックス 530"/>
        <xdr:cNvSpPr txBox="1"/>
      </xdr:nvSpPr>
      <xdr:spPr>
        <a:xfrm>
          <a:off x="13436111" y="65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137216</xdr:rowOff>
    </xdr:from>
    <xdr:to>
      <xdr:col>18</xdr:col>
      <xdr:colOff>492125</xdr:colOff>
      <xdr:row>38</xdr:row>
      <xdr:rowOff>67366</xdr:rowOff>
    </xdr:to>
    <xdr:sp macro="" textlink="">
      <xdr:nvSpPr>
        <xdr:cNvPr id="532" name="フローチャート : 判断 531"/>
        <xdr:cNvSpPr/>
      </xdr:nvSpPr>
      <xdr:spPr>
        <a:xfrm>
          <a:off x="12763500" y="648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58493</xdr:rowOff>
    </xdr:from>
    <xdr:ext cx="534377" cy="259045"/>
    <xdr:sp macro="" textlink="">
      <xdr:nvSpPr>
        <xdr:cNvPr id="533" name="テキスト ボックス 532"/>
        <xdr:cNvSpPr txBox="1"/>
      </xdr:nvSpPr>
      <xdr:spPr>
        <a:xfrm>
          <a:off x="12547111" y="657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126129</xdr:rowOff>
    </xdr:from>
    <xdr:to>
      <xdr:col>23</xdr:col>
      <xdr:colOff>568325</xdr:colOff>
      <xdr:row>38</xdr:row>
      <xdr:rowOff>56279</xdr:rowOff>
    </xdr:to>
    <xdr:sp macro="" textlink="">
      <xdr:nvSpPr>
        <xdr:cNvPr id="539" name="円/楕円 538"/>
        <xdr:cNvSpPr/>
      </xdr:nvSpPr>
      <xdr:spPr>
        <a:xfrm>
          <a:off x="16268700" y="646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104556</xdr:rowOff>
    </xdr:from>
    <xdr:ext cx="534377" cy="259045"/>
    <xdr:sp macro="" textlink="">
      <xdr:nvSpPr>
        <xdr:cNvPr id="540" name="消防費該当値テキスト"/>
        <xdr:cNvSpPr txBox="1"/>
      </xdr:nvSpPr>
      <xdr:spPr>
        <a:xfrm>
          <a:off x="16370300" y="644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16,220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143731</xdr:rowOff>
    </xdr:from>
    <xdr:to>
      <xdr:col>22</xdr:col>
      <xdr:colOff>415925</xdr:colOff>
      <xdr:row>38</xdr:row>
      <xdr:rowOff>73881</xdr:rowOff>
    </xdr:to>
    <xdr:sp macro="" textlink="">
      <xdr:nvSpPr>
        <xdr:cNvPr id="541" name="円/楕円 540"/>
        <xdr:cNvSpPr/>
      </xdr:nvSpPr>
      <xdr:spPr>
        <a:xfrm>
          <a:off x="15430500" y="648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65009</xdr:rowOff>
    </xdr:from>
    <xdr:ext cx="534377" cy="259045"/>
    <xdr:sp macro="" textlink="">
      <xdr:nvSpPr>
        <xdr:cNvPr id="542" name="テキスト ボックス 541"/>
        <xdr:cNvSpPr txBox="1"/>
      </xdr:nvSpPr>
      <xdr:spPr>
        <a:xfrm>
          <a:off x="15214111"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6718</xdr:rowOff>
    </xdr:from>
    <xdr:to>
      <xdr:col>21</xdr:col>
      <xdr:colOff>212725</xdr:colOff>
      <xdr:row>37</xdr:row>
      <xdr:rowOff>108318</xdr:rowOff>
    </xdr:to>
    <xdr:sp macro="" textlink="">
      <xdr:nvSpPr>
        <xdr:cNvPr id="543" name="円/楕円 542"/>
        <xdr:cNvSpPr/>
      </xdr:nvSpPr>
      <xdr:spPr>
        <a:xfrm>
          <a:off x="14541500" y="63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124845</xdr:rowOff>
    </xdr:from>
    <xdr:ext cx="534377" cy="259045"/>
    <xdr:sp macro="" textlink="">
      <xdr:nvSpPr>
        <xdr:cNvPr id="544" name="テキスト ボックス 543"/>
        <xdr:cNvSpPr txBox="1"/>
      </xdr:nvSpPr>
      <xdr:spPr>
        <a:xfrm>
          <a:off x="14325111" y="612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23,533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78548</xdr:rowOff>
    </xdr:from>
    <xdr:to>
      <xdr:col>20</xdr:col>
      <xdr:colOff>9525</xdr:colOff>
      <xdr:row>37</xdr:row>
      <xdr:rowOff>8698</xdr:rowOff>
    </xdr:to>
    <xdr:sp macro="" textlink="">
      <xdr:nvSpPr>
        <xdr:cNvPr id="545" name="円/楕円 544"/>
        <xdr:cNvSpPr/>
      </xdr:nvSpPr>
      <xdr:spPr>
        <a:xfrm>
          <a:off x="13652500" y="625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25225</xdr:rowOff>
    </xdr:from>
    <xdr:ext cx="534377" cy="259045"/>
    <xdr:sp macro="" textlink="">
      <xdr:nvSpPr>
        <xdr:cNvPr id="546" name="テキスト ボックス 545"/>
        <xdr:cNvSpPr txBox="1"/>
      </xdr:nvSpPr>
      <xdr:spPr>
        <a:xfrm>
          <a:off x="13436111" y="602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29,634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170281</xdr:rowOff>
    </xdr:from>
    <xdr:to>
      <xdr:col>18</xdr:col>
      <xdr:colOff>492125</xdr:colOff>
      <xdr:row>37</xdr:row>
      <xdr:rowOff>100431</xdr:rowOff>
    </xdr:to>
    <xdr:sp macro="" textlink="">
      <xdr:nvSpPr>
        <xdr:cNvPr id="547" name="円/楕円 546"/>
        <xdr:cNvSpPr/>
      </xdr:nvSpPr>
      <xdr:spPr>
        <a:xfrm>
          <a:off x="12763500" y="634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116958</xdr:rowOff>
    </xdr:from>
    <xdr:ext cx="534377" cy="259045"/>
    <xdr:sp macro="" textlink="">
      <xdr:nvSpPr>
        <xdr:cNvPr id="548" name="テキスト ボックス 547"/>
        <xdr:cNvSpPr txBox="1"/>
      </xdr:nvSpPr>
      <xdr:spPr>
        <a:xfrm>
          <a:off x="12547111" y="611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24,016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49,567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95221</xdr:rowOff>
    </xdr:from>
    <xdr:to>
      <xdr:col>23</xdr:col>
      <xdr:colOff>517525</xdr:colOff>
      <xdr:row>57</xdr:row>
      <xdr:rowOff>4460</xdr:rowOff>
    </xdr:to>
    <xdr:cxnSp macro="">
      <xdr:nvCxnSpPr>
        <xdr:cNvPr id="579" name="直線コネクタ 578"/>
        <xdr:cNvCxnSpPr/>
      </xdr:nvCxnSpPr>
      <xdr:spPr>
        <a:xfrm flipV="1">
          <a:off x="15481300" y="9696421"/>
          <a:ext cx="838200" cy="8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147676</xdr:rowOff>
    </xdr:from>
    <xdr:ext cx="534377" cy="259045"/>
    <xdr:sp macro="" textlink="">
      <xdr:nvSpPr>
        <xdr:cNvPr id="580" name="教育費平均値テキスト"/>
        <xdr:cNvSpPr txBox="1"/>
      </xdr:nvSpPr>
      <xdr:spPr>
        <a:xfrm>
          <a:off x="16370300" y="9748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4460</xdr:rowOff>
    </xdr:from>
    <xdr:to>
      <xdr:col>22</xdr:col>
      <xdr:colOff>365125</xdr:colOff>
      <xdr:row>57</xdr:row>
      <xdr:rowOff>91178</xdr:rowOff>
    </xdr:to>
    <xdr:cxnSp macro="">
      <xdr:nvCxnSpPr>
        <xdr:cNvPr id="582" name="直線コネクタ 581"/>
        <xdr:cNvCxnSpPr/>
      </xdr:nvCxnSpPr>
      <xdr:spPr>
        <a:xfrm flipV="1">
          <a:off x="14592300" y="9777110"/>
          <a:ext cx="889000" cy="8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87443</xdr:rowOff>
    </xdr:from>
    <xdr:to>
      <xdr:col>22</xdr:col>
      <xdr:colOff>415925</xdr:colOff>
      <xdr:row>58</xdr:row>
      <xdr:rowOff>17593</xdr:rowOff>
    </xdr:to>
    <xdr:sp macro="" textlink="">
      <xdr:nvSpPr>
        <xdr:cNvPr id="583" name="フローチャート : 判断 582"/>
        <xdr:cNvSpPr/>
      </xdr:nvSpPr>
      <xdr:spPr>
        <a:xfrm>
          <a:off x="15430500" y="986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8720</xdr:rowOff>
    </xdr:from>
    <xdr:ext cx="534377" cy="259045"/>
    <xdr:sp macro="" textlink="">
      <xdr:nvSpPr>
        <xdr:cNvPr id="584" name="テキスト ボックス 583"/>
        <xdr:cNvSpPr txBox="1"/>
      </xdr:nvSpPr>
      <xdr:spPr>
        <a:xfrm>
          <a:off x="15214111" y="995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41846</xdr:rowOff>
    </xdr:from>
    <xdr:to>
      <xdr:col>21</xdr:col>
      <xdr:colOff>161925</xdr:colOff>
      <xdr:row>57</xdr:row>
      <xdr:rowOff>91178</xdr:rowOff>
    </xdr:to>
    <xdr:cxnSp macro="">
      <xdr:nvCxnSpPr>
        <xdr:cNvPr id="585" name="直線コネクタ 584"/>
        <xdr:cNvCxnSpPr/>
      </xdr:nvCxnSpPr>
      <xdr:spPr>
        <a:xfrm>
          <a:off x="13703300" y="9814496"/>
          <a:ext cx="889000" cy="4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90298</xdr:rowOff>
    </xdr:from>
    <xdr:to>
      <xdr:col>21</xdr:col>
      <xdr:colOff>212725</xdr:colOff>
      <xdr:row>58</xdr:row>
      <xdr:rowOff>20448</xdr:rowOff>
    </xdr:to>
    <xdr:sp macro="" textlink="">
      <xdr:nvSpPr>
        <xdr:cNvPr id="586" name="フローチャート : 判断 585"/>
        <xdr:cNvSpPr/>
      </xdr:nvSpPr>
      <xdr:spPr>
        <a:xfrm>
          <a:off x="14541500" y="986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11575</xdr:rowOff>
    </xdr:from>
    <xdr:ext cx="534377" cy="259045"/>
    <xdr:sp macro="" textlink="">
      <xdr:nvSpPr>
        <xdr:cNvPr id="587" name="テキスト ボックス 586"/>
        <xdr:cNvSpPr txBox="1"/>
      </xdr:nvSpPr>
      <xdr:spPr>
        <a:xfrm>
          <a:off x="14325111" y="995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41846</xdr:rowOff>
    </xdr:from>
    <xdr:to>
      <xdr:col>19</xdr:col>
      <xdr:colOff>644525</xdr:colOff>
      <xdr:row>57</xdr:row>
      <xdr:rowOff>116494</xdr:rowOff>
    </xdr:to>
    <xdr:cxnSp macro="">
      <xdr:nvCxnSpPr>
        <xdr:cNvPr id="588" name="直線コネクタ 587"/>
        <xdr:cNvCxnSpPr/>
      </xdr:nvCxnSpPr>
      <xdr:spPr>
        <a:xfrm flipV="1">
          <a:off x="12814300" y="9814496"/>
          <a:ext cx="889000" cy="7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98704</xdr:rowOff>
    </xdr:from>
    <xdr:to>
      <xdr:col>20</xdr:col>
      <xdr:colOff>9525</xdr:colOff>
      <xdr:row>58</xdr:row>
      <xdr:rowOff>28854</xdr:rowOff>
    </xdr:to>
    <xdr:sp macro="" textlink="">
      <xdr:nvSpPr>
        <xdr:cNvPr id="589" name="フローチャート : 判断 588"/>
        <xdr:cNvSpPr/>
      </xdr:nvSpPr>
      <xdr:spPr>
        <a:xfrm>
          <a:off x="13652500" y="98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19981</xdr:rowOff>
    </xdr:from>
    <xdr:ext cx="534377" cy="259045"/>
    <xdr:sp macro="" textlink="">
      <xdr:nvSpPr>
        <xdr:cNvPr id="590" name="テキスト ボックス 589"/>
        <xdr:cNvSpPr txBox="1"/>
      </xdr:nvSpPr>
      <xdr:spPr>
        <a:xfrm>
          <a:off x="13436111" y="996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112257</xdr:rowOff>
    </xdr:from>
    <xdr:to>
      <xdr:col>18</xdr:col>
      <xdr:colOff>492125</xdr:colOff>
      <xdr:row>58</xdr:row>
      <xdr:rowOff>42407</xdr:rowOff>
    </xdr:to>
    <xdr:sp macro="" textlink="">
      <xdr:nvSpPr>
        <xdr:cNvPr id="591" name="フローチャート : 判断 590"/>
        <xdr:cNvSpPr/>
      </xdr:nvSpPr>
      <xdr:spPr>
        <a:xfrm>
          <a:off x="12763500" y="988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33534</xdr:rowOff>
    </xdr:from>
    <xdr:ext cx="534377" cy="259045"/>
    <xdr:sp macro="" textlink="">
      <xdr:nvSpPr>
        <xdr:cNvPr id="592" name="テキスト ボックス 591"/>
        <xdr:cNvSpPr txBox="1"/>
      </xdr:nvSpPr>
      <xdr:spPr>
        <a:xfrm>
          <a:off x="12547111" y="997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44421</xdr:rowOff>
    </xdr:from>
    <xdr:to>
      <xdr:col>23</xdr:col>
      <xdr:colOff>568325</xdr:colOff>
      <xdr:row>56</xdr:row>
      <xdr:rowOff>146021</xdr:rowOff>
    </xdr:to>
    <xdr:sp macro="" textlink="">
      <xdr:nvSpPr>
        <xdr:cNvPr id="598" name="円/楕円 597"/>
        <xdr:cNvSpPr/>
      </xdr:nvSpPr>
      <xdr:spPr>
        <a:xfrm>
          <a:off x="16268700" y="964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67298</xdr:rowOff>
    </xdr:from>
    <xdr:ext cx="534377" cy="259045"/>
    <xdr:sp macro="" textlink="">
      <xdr:nvSpPr>
        <xdr:cNvPr id="599" name="教育費該当値テキスト"/>
        <xdr:cNvSpPr txBox="1"/>
      </xdr:nvSpPr>
      <xdr:spPr>
        <a:xfrm>
          <a:off x="16370300" y="94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79,310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125110</xdr:rowOff>
    </xdr:from>
    <xdr:to>
      <xdr:col>22</xdr:col>
      <xdr:colOff>415925</xdr:colOff>
      <xdr:row>57</xdr:row>
      <xdr:rowOff>55260</xdr:rowOff>
    </xdr:to>
    <xdr:sp macro="" textlink="">
      <xdr:nvSpPr>
        <xdr:cNvPr id="600" name="円/楕円 599"/>
        <xdr:cNvSpPr/>
      </xdr:nvSpPr>
      <xdr:spPr>
        <a:xfrm>
          <a:off x="15430500" y="972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71787</xdr:rowOff>
    </xdr:from>
    <xdr:ext cx="534377" cy="259045"/>
    <xdr:sp macro="" textlink="">
      <xdr:nvSpPr>
        <xdr:cNvPr id="601" name="テキスト ボックス 600"/>
        <xdr:cNvSpPr txBox="1"/>
      </xdr:nvSpPr>
      <xdr:spPr>
        <a:xfrm>
          <a:off x="15214111" y="950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66,956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40378</xdr:rowOff>
    </xdr:from>
    <xdr:to>
      <xdr:col>21</xdr:col>
      <xdr:colOff>212725</xdr:colOff>
      <xdr:row>57</xdr:row>
      <xdr:rowOff>141978</xdr:rowOff>
    </xdr:to>
    <xdr:sp macro="" textlink="">
      <xdr:nvSpPr>
        <xdr:cNvPr id="602" name="円/楕円 601"/>
        <xdr:cNvSpPr/>
      </xdr:nvSpPr>
      <xdr:spPr>
        <a:xfrm>
          <a:off x="14541500" y="981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158505</xdr:rowOff>
    </xdr:from>
    <xdr:ext cx="534377" cy="259045"/>
    <xdr:sp macro="" textlink="">
      <xdr:nvSpPr>
        <xdr:cNvPr id="603" name="テキスト ボックス 602"/>
        <xdr:cNvSpPr txBox="1"/>
      </xdr:nvSpPr>
      <xdr:spPr>
        <a:xfrm>
          <a:off x="14325111" y="958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53,679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162496</xdr:rowOff>
    </xdr:from>
    <xdr:to>
      <xdr:col>20</xdr:col>
      <xdr:colOff>9525</xdr:colOff>
      <xdr:row>57</xdr:row>
      <xdr:rowOff>92646</xdr:rowOff>
    </xdr:to>
    <xdr:sp macro="" textlink="">
      <xdr:nvSpPr>
        <xdr:cNvPr id="604" name="円/楕円 603"/>
        <xdr:cNvSpPr/>
      </xdr:nvSpPr>
      <xdr:spPr>
        <a:xfrm>
          <a:off x="13652500" y="976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109173</xdr:rowOff>
    </xdr:from>
    <xdr:ext cx="534377" cy="259045"/>
    <xdr:sp macro="" textlink="">
      <xdr:nvSpPr>
        <xdr:cNvPr id="605" name="テキスト ボックス 604"/>
        <xdr:cNvSpPr txBox="1"/>
      </xdr:nvSpPr>
      <xdr:spPr>
        <a:xfrm>
          <a:off x="13436111" y="95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61,232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65694</xdr:rowOff>
    </xdr:from>
    <xdr:to>
      <xdr:col>18</xdr:col>
      <xdr:colOff>492125</xdr:colOff>
      <xdr:row>57</xdr:row>
      <xdr:rowOff>167294</xdr:rowOff>
    </xdr:to>
    <xdr:sp macro="" textlink="">
      <xdr:nvSpPr>
        <xdr:cNvPr id="606" name="円/楕円 605"/>
        <xdr:cNvSpPr/>
      </xdr:nvSpPr>
      <xdr:spPr>
        <a:xfrm>
          <a:off x="12763500" y="983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12371</xdr:rowOff>
    </xdr:from>
    <xdr:ext cx="534377" cy="259045"/>
    <xdr:sp macro="" textlink="">
      <xdr:nvSpPr>
        <xdr:cNvPr id="607" name="テキスト ボックス 606"/>
        <xdr:cNvSpPr txBox="1"/>
      </xdr:nvSpPr>
      <xdr:spPr>
        <a:xfrm>
          <a:off x="12547111" y="961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49,803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133029</xdr:rowOff>
    </xdr:from>
    <xdr:to>
      <xdr:col>23</xdr:col>
      <xdr:colOff>517525</xdr:colOff>
      <xdr:row>78</xdr:row>
      <xdr:rowOff>138923</xdr:rowOff>
    </xdr:to>
    <xdr:cxnSp macro="">
      <xdr:nvCxnSpPr>
        <xdr:cNvPr id="634" name="直線コネクタ 633"/>
        <xdr:cNvCxnSpPr/>
      </xdr:nvCxnSpPr>
      <xdr:spPr>
        <a:xfrm>
          <a:off x="15481300" y="13506129"/>
          <a:ext cx="838200" cy="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131187</xdr:rowOff>
    </xdr:from>
    <xdr:to>
      <xdr:col>22</xdr:col>
      <xdr:colOff>365125</xdr:colOff>
      <xdr:row>78</xdr:row>
      <xdr:rowOff>133029</xdr:rowOff>
    </xdr:to>
    <xdr:cxnSp macro="">
      <xdr:nvCxnSpPr>
        <xdr:cNvPr id="637" name="直線コネクタ 636"/>
        <xdr:cNvCxnSpPr/>
      </xdr:nvCxnSpPr>
      <xdr:spPr>
        <a:xfrm>
          <a:off x="14592300" y="13504287"/>
          <a:ext cx="8890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71092</xdr:rowOff>
    </xdr:from>
    <xdr:to>
      <xdr:col>22</xdr:col>
      <xdr:colOff>415925</xdr:colOff>
      <xdr:row>79</xdr:row>
      <xdr:rowOff>1242</xdr:rowOff>
    </xdr:to>
    <xdr:sp macro="" textlink="">
      <xdr:nvSpPr>
        <xdr:cNvPr id="638" name="フローチャート : 判断 637"/>
        <xdr:cNvSpPr/>
      </xdr:nvSpPr>
      <xdr:spPr>
        <a:xfrm>
          <a:off x="15430500" y="1344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17769</xdr:rowOff>
    </xdr:from>
    <xdr:ext cx="469744" cy="259045"/>
    <xdr:sp macro="" textlink="">
      <xdr:nvSpPr>
        <xdr:cNvPr id="639" name="テキスト ボックス 638"/>
        <xdr:cNvSpPr txBox="1"/>
      </xdr:nvSpPr>
      <xdr:spPr>
        <a:xfrm>
          <a:off x="15246427" y="1321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91680</xdr:rowOff>
    </xdr:from>
    <xdr:to>
      <xdr:col>21</xdr:col>
      <xdr:colOff>161925</xdr:colOff>
      <xdr:row>78</xdr:row>
      <xdr:rowOff>131187</xdr:rowOff>
    </xdr:to>
    <xdr:cxnSp macro="">
      <xdr:nvCxnSpPr>
        <xdr:cNvPr id="640" name="直線コネクタ 639"/>
        <xdr:cNvCxnSpPr/>
      </xdr:nvCxnSpPr>
      <xdr:spPr>
        <a:xfrm>
          <a:off x="13703300" y="13464780"/>
          <a:ext cx="889000" cy="3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69780</xdr:rowOff>
    </xdr:from>
    <xdr:to>
      <xdr:col>21</xdr:col>
      <xdr:colOff>212725</xdr:colOff>
      <xdr:row>78</xdr:row>
      <xdr:rowOff>171380</xdr:rowOff>
    </xdr:to>
    <xdr:sp macro="" textlink="">
      <xdr:nvSpPr>
        <xdr:cNvPr id="641" name="フローチャート : 判断 640"/>
        <xdr:cNvSpPr/>
      </xdr:nvSpPr>
      <xdr:spPr>
        <a:xfrm>
          <a:off x="14541500" y="134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16457</xdr:rowOff>
    </xdr:from>
    <xdr:ext cx="469744" cy="259045"/>
    <xdr:sp macro="" textlink="">
      <xdr:nvSpPr>
        <xdr:cNvPr id="642" name="テキスト ボックス 641"/>
        <xdr:cNvSpPr txBox="1"/>
      </xdr:nvSpPr>
      <xdr:spPr>
        <a:xfrm>
          <a:off x="14357427" y="1321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91680</xdr:rowOff>
    </xdr:from>
    <xdr:to>
      <xdr:col>19</xdr:col>
      <xdr:colOff>644525</xdr:colOff>
      <xdr:row>78</xdr:row>
      <xdr:rowOff>120224</xdr:rowOff>
    </xdr:to>
    <xdr:cxnSp macro="">
      <xdr:nvCxnSpPr>
        <xdr:cNvPr id="643" name="直線コネクタ 642"/>
        <xdr:cNvCxnSpPr/>
      </xdr:nvCxnSpPr>
      <xdr:spPr>
        <a:xfrm flipV="1">
          <a:off x="12814300" y="13464780"/>
          <a:ext cx="889000" cy="2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66890</xdr:rowOff>
    </xdr:from>
    <xdr:to>
      <xdr:col>20</xdr:col>
      <xdr:colOff>9525</xdr:colOff>
      <xdr:row>78</xdr:row>
      <xdr:rowOff>168490</xdr:rowOff>
    </xdr:to>
    <xdr:sp macro="" textlink="">
      <xdr:nvSpPr>
        <xdr:cNvPr id="644" name="フローチャート : 判断 643"/>
        <xdr:cNvSpPr/>
      </xdr:nvSpPr>
      <xdr:spPr>
        <a:xfrm>
          <a:off x="13652500" y="1343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159617</xdr:rowOff>
    </xdr:from>
    <xdr:ext cx="469744" cy="259045"/>
    <xdr:sp macro="" textlink="">
      <xdr:nvSpPr>
        <xdr:cNvPr id="645" name="テキスト ボックス 644"/>
        <xdr:cNvSpPr txBox="1"/>
      </xdr:nvSpPr>
      <xdr:spPr>
        <a:xfrm>
          <a:off x="13468427" y="1353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71929</xdr:rowOff>
    </xdr:from>
    <xdr:to>
      <xdr:col>18</xdr:col>
      <xdr:colOff>492125</xdr:colOff>
      <xdr:row>79</xdr:row>
      <xdr:rowOff>2079</xdr:rowOff>
    </xdr:to>
    <xdr:sp macro="" textlink="">
      <xdr:nvSpPr>
        <xdr:cNvPr id="646" name="フローチャート : 判断 645"/>
        <xdr:cNvSpPr/>
      </xdr:nvSpPr>
      <xdr:spPr>
        <a:xfrm>
          <a:off x="12763500" y="1344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164656</xdr:rowOff>
    </xdr:from>
    <xdr:ext cx="469744" cy="259045"/>
    <xdr:sp macro="" textlink="">
      <xdr:nvSpPr>
        <xdr:cNvPr id="647" name="テキスト ボックス 646"/>
        <xdr:cNvSpPr txBox="1"/>
      </xdr:nvSpPr>
      <xdr:spPr>
        <a:xfrm>
          <a:off x="12579427" y="1353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88123</xdr:rowOff>
    </xdr:from>
    <xdr:to>
      <xdr:col>23</xdr:col>
      <xdr:colOff>568325</xdr:colOff>
      <xdr:row>79</xdr:row>
      <xdr:rowOff>18273</xdr:rowOff>
    </xdr:to>
    <xdr:sp macro="" textlink="">
      <xdr:nvSpPr>
        <xdr:cNvPr id="653" name="円/楕円 652"/>
        <xdr:cNvSpPr/>
      </xdr:nvSpPr>
      <xdr:spPr>
        <a:xfrm>
          <a:off x="16268700" y="1346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44618</xdr:rowOff>
    </xdr:from>
    <xdr:ext cx="378565" cy="259045"/>
    <xdr:sp macro="" textlink="">
      <xdr:nvSpPr>
        <xdr:cNvPr id="654" name="災害復旧費該当値テキスト"/>
        <xdr:cNvSpPr txBox="1"/>
      </xdr:nvSpPr>
      <xdr:spPr>
        <a:xfrm>
          <a:off x="16370300" y="13417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82229</xdr:rowOff>
    </xdr:from>
    <xdr:to>
      <xdr:col>22</xdr:col>
      <xdr:colOff>415925</xdr:colOff>
      <xdr:row>79</xdr:row>
      <xdr:rowOff>12379</xdr:rowOff>
    </xdr:to>
    <xdr:sp macro="" textlink="">
      <xdr:nvSpPr>
        <xdr:cNvPr id="655" name="円/楕円 654"/>
        <xdr:cNvSpPr/>
      </xdr:nvSpPr>
      <xdr:spPr>
        <a:xfrm>
          <a:off x="15430500" y="1345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3506</xdr:rowOff>
    </xdr:from>
    <xdr:ext cx="469744" cy="259045"/>
    <xdr:sp macro="" textlink="">
      <xdr:nvSpPr>
        <xdr:cNvPr id="656" name="テキスト ボックス 655"/>
        <xdr:cNvSpPr txBox="1"/>
      </xdr:nvSpPr>
      <xdr:spPr>
        <a:xfrm>
          <a:off x="15246427" y="1354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80387</xdr:rowOff>
    </xdr:from>
    <xdr:to>
      <xdr:col>21</xdr:col>
      <xdr:colOff>212725</xdr:colOff>
      <xdr:row>79</xdr:row>
      <xdr:rowOff>10537</xdr:rowOff>
    </xdr:to>
    <xdr:sp macro="" textlink="">
      <xdr:nvSpPr>
        <xdr:cNvPr id="657" name="円/楕円 656"/>
        <xdr:cNvSpPr/>
      </xdr:nvSpPr>
      <xdr:spPr>
        <a:xfrm>
          <a:off x="14541500" y="1345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1664</xdr:rowOff>
    </xdr:from>
    <xdr:ext cx="469744" cy="259045"/>
    <xdr:sp macro="" textlink="">
      <xdr:nvSpPr>
        <xdr:cNvPr id="658" name="テキスト ボックス 657"/>
        <xdr:cNvSpPr txBox="1"/>
      </xdr:nvSpPr>
      <xdr:spPr>
        <a:xfrm>
          <a:off x="14357427" y="1354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40880</xdr:rowOff>
    </xdr:from>
    <xdr:to>
      <xdr:col>20</xdr:col>
      <xdr:colOff>9525</xdr:colOff>
      <xdr:row>78</xdr:row>
      <xdr:rowOff>142480</xdr:rowOff>
    </xdr:to>
    <xdr:sp macro="" textlink="">
      <xdr:nvSpPr>
        <xdr:cNvPr id="659" name="円/楕円 658"/>
        <xdr:cNvSpPr/>
      </xdr:nvSpPr>
      <xdr:spPr>
        <a:xfrm>
          <a:off x="13652500" y="1341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159007</xdr:rowOff>
    </xdr:from>
    <xdr:ext cx="534377" cy="259045"/>
    <xdr:sp macro="" textlink="">
      <xdr:nvSpPr>
        <xdr:cNvPr id="660" name="テキスト ボックス 659"/>
        <xdr:cNvSpPr txBox="1"/>
      </xdr:nvSpPr>
      <xdr:spPr>
        <a:xfrm>
          <a:off x="13436111" y="1318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69424</xdr:rowOff>
    </xdr:from>
    <xdr:to>
      <xdr:col>18</xdr:col>
      <xdr:colOff>492125</xdr:colOff>
      <xdr:row>78</xdr:row>
      <xdr:rowOff>171024</xdr:rowOff>
    </xdr:to>
    <xdr:sp macro="" textlink="">
      <xdr:nvSpPr>
        <xdr:cNvPr id="661" name="円/楕円 660"/>
        <xdr:cNvSpPr/>
      </xdr:nvSpPr>
      <xdr:spPr>
        <a:xfrm>
          <a:off x="12763500" y="134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16101</xdr:rowOff>
    </xdr:from>
    <xdr:ext cx="469744" cy="259045"/>
    <xdr:sp macro="" textlink="">
      <xdr:nvSpPr>
        <xdr:cNvPr id="662" name="テキスト ボックス 661"/>
        <xdr:cNvSpPr txBox="1"/>
      </xdr:nvSpPr>
      <xdr:spPr>
        <a:xfrm>
          <a:off x="12579427" y="1321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169650</xdr:rowOff>
    </xdr:from>
    <xdr:to>
      <xdr:col>23</xdr:col>
      <xdr:colOff>517525</xdr:colOff>
      <xdr:row>98</xdr:row>
      <xdr:rowOff>1556</xdr:rowOff>
    </xdr:to>
    <xdr:cxnSp macro="">
      <xdr:nvCxnSpPr>
        <xdr:cNvPr id="691" name="直線コネクタ 690"/>
        <xdr:cNvCxnSpPr/>
      </xdr:nvCxnSpPr>
      <xdr:spPr>
        <a:xfrm flipV="1">
          <a:off x="15481300" y="16800300"/>
          <a:ext cx="838200" cy="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90220</xdr:rowOff>
    </xdr:from>
    <xdr:ext cx="534377" cy="259045"/>
    <xdr:sp macro="" textlink="">
      <xdr:nvSpPr>
        <xdr:cNvPr id="692" name="公債費平均値テキスト"/>
        <xdr:cNvSpPr txBox="1"/>
      </xdr:nvSpPr>
      <xdr:spPr>
        <a:xfrm>
          <a:off x="16370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168024</xdr:rowOff>
    </xdr:from>
    <xdr:to>
      <xdr:col>22</xdr:col>
      <xdr:colOff>365125</xdr:colOff>
      <xdr:row>98</xdr:row>
      <xdr:rowOff>1556</xdr:rowOff>
    </xdr:to>
    <xdr:cxnSp macro="">
      <xdr:nvCxnSpPr>
        <xdr:cNvPr id="694" name="直線コネクタ 693"/>
        <xdr:cNvCxnSpPr/>
      </xdr:nvCxnSpPr>
      <xdr:spPr>
        <a:xfrm>
          <a:off x="14592300" y="16798674"/>
          <a:ext cx="889000" cy="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165058</xdr:rowOff>
    </xdr:from>
    <xdr:to>
      <xdr:col>22</xdr:col>
      <xdr:colOff>415925</xdr:colOff>
      <xdr:row>98</xdr:row>
      <xdr:rowOff>95208</xdr:rowOff>
    </xdr:to>
    <xdr:sp macro="" textlink="">
      <xdr:nvSpPr>
        <xdr:cNvPr id="695" name="フローチャート : 判断 694"/>
        <xdr:cNvSpPr/>
      </xdr:nvSpPr>
      <xdr:spPr>
        <a:xfrm>
          <a:off x="15430500" y="1679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86335</xdr:rowOff>
    </xdr:from>
    <xdr:ext cx="534377" cy="259045"/>
    <xdr:sp macro="" textlink="">
      <xdr:nvSpPr>
        <xdr:cNvPr id="696" name="テキスト ボックス 695"/>
        <xdr:cNvSpPr txBox="1"/>
      </xdr:nvSpPr>
      <xdr:spPr>
        <a:xfrm>
          <a:off x="15214111" y="1688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154032</xdr:rowOff>
    </xdr:from>
    <xdr:to>
      <xdr:col>21</xdr:col>
      <xdr:colOff>161925</xdr:colOff>
      <xdr:row>97</xdr:row>
      <xdr:rowOff>168024</xdr:rowOff>
    </xdr:to>
    <xdr:cxnSp macro="">
      <xdr:nvCxnSpPr>
        <xdr:cNvPr id="697" name="直線コネクタ 696"/>
        <xdr:cNvCxnSpPr/>
      </xdr:nvCxnSpPr>
      <xdr:spPr>
        <a:xfrm>
          <a:off x="13703300" y="16784682"/>
          <a:ext cx="889000" cy="1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165714</xdr:rowOff>
    </xdr:from>
    <xdr:to>
      <xdr:col>21</xdr:col>
      <xdr:colOff>212725</xdr:colOff>
      <xdr:row>98</xdr:row>
      <xdr:rowOff>95864</xdr:rowOff>
    </xdr:to>
    <xdr:sp macro="" textlink="">
      <xdr:nvSpPr>
        <xdr:cNvPr id="698" name="フローチャート : 判断 697"/>
        <xdr:cNvSpPr/>
      </xdr:nvSpPr>
      <xdr:spPr>
        <a:xfrm>
          <a:off x="14541500" y="16796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86991</xdr:rowOff>
    </xdr:from>
    <xdr:ext cx="534377" cy="259045"/>
    <xdr:sp macro="" textlink="">
      <xdr:nvSpPr>
        <xdr:cNvPr id="699" name="テキスト ボックス 698"/>
        <xdr:cNvSpPr txBox="1"/>
      </xdr:nvSpPr>
      <xdr:spPr>
        <a:xfrm>
          <a:off x="14325111" y="1688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126701</xdr:rowOff>
    </xdr:from>
    <xdr:to>
      <xdr:col>19</xdr:col>
      <xdr:colOff>644525</xdr:colOff>
      <xdr:row>97</xdr:row>
      <xdr:rowOff>154032</xdr:rowOff>
    </xdr:to>
    <xdr:cxnSp macro="">
      <xdr:nvCxnSpPr>
        <xdr:cNvPr id="700" name="直線コネクタ 699"/>
        <xdr:cNvCxnSpPr/>
      </xdr:nvCxnSpPr>
      <xdr:spPr>
        <a:xfrm>
          <a:off x="12814300" y="16757351"/>
          <a:ext cx="889000" cy="2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165202</xdr:rowOff>
    </xdr:from>
    <xdr:to>
      <xdr:col>20</xdr:col>
      <xdr:colOff>9525</xdr:colOff>
      <xdr:row>98</xdr:row>
      <xdr:rowOff>95352</xdr:rowOff>
    </xdr:to>
    <xdr:sp macro="" textlink="">
      <xdr:nvSpPr>
        <xdr:cNvPr id="701" name="フローチャート : 判断 700"/>
        <xdr:cNvSpPr/>
      </xdr:nvSpPr>
      <xdr:spPr>
        <a:xfrm>
          <a:off x="13652500" y="1679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86479</xdr:rowOff>
    </xdr:from>
    <xdr:ext cx="534377" cy="259045"/>
    <xdr:sp macro="" textlink="">
      <xdr:nvSpPr>
        <xdr:cNvPr id="702" name="テキスト ボックス 701"/>
        <xdr:cNvSpPr txBox="1"/>
      </xdr:nvSpPr>
      <xdr:spPr>
        <a:xfrm>
          <a:off x="13436111" y="1688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160826</xdr:rowOff>
    </xdr:from>
    <xdr:to>
      <xdr:col>18</xdr:col>
      <xdr:colOff>492125</xdr:colOff>
      <xdr:row>98</xdr:row>
      <xdr:rowOff>90976</xdr:rowOff>
    </xdr:to>
    <xdr:sp macro="" textlink="">
      <xdr:nvSpPr>
        <xdr:cNvPr id="703" name="フローチャート : 判断 702"/>
        <xdr:cNvSpPr/>
      </xdr:nvSpPr>
      <xdr:spPr>
        <a:xfrm>
          <a:off x="12763500" y="1679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82103</xdr:rowOff>
    </xdr:from>
    <xdr:ext cx="534377" cy="259045"/>
    <xdr:sp macro="" textlink="">
      <xdr:nvSpPr>
        <xdr:cNvPr id="704" name="テキスト ボックス 703"/>
        <xdr:cNvSpPr txBox="1"/>
      </xdr:nvSpPr>
      <xdr:spPr>
        <a:xfrm>
          <a:off x="12547111" y="1688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118850</xdr:rowOff>
    </xdr:from>
    <xdr:to>
      <xdr:col>23</xdr:col>
      <xdr:colOff>568325</xdr:colOff>
      <xdr:row>98</xdr:row>
      <xdr:rowOff>49000</xdr:rowOff>
    </xdr:to>
    <xdr:sp macro="" textlink="">
      <xdr:nvSpPr>
        <xdr:cNvPr id="710" name="円/楕円 709"/>
        <xdr:cNvSpPr/>
      </xdr:nvSpPr>
      <xdr:spPr>
        <a:xfrm>
          <a:off x="16268700" y="167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97277</xdr:rowOff>
    </xdr:from>
    <xdr:ext cx="534377" cy="259045"/>
    <xdr:sp macro="" textlink="">
      <xdr:nvSpPr>
        <xdr:cNvPr id="711" name="公債費該当値テキスト"/>
        <xdr:cNvSpPr txBox="1"/>
      </xdr:nvSpPr>
      <xdr:spPr>
        <a:xfrm>
          <a:off x="16370300" y="1672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57,139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122206</xdr:rowOff>
    </xdr:from>
    <xdr:to>
      <xdr:col>22</xdr:col>
      <xdr:colOff>415925</xdr:colOff>
      <xdr:row>98</xdr:row>
      <xdr:rowOff>52356</xdr:rowOff>
    </xdr:to>
    <xdr:sp macro="" textlink="">
      <xdr:nvSpPr>
        <xdr:cNvPr id="712" name="円/楕円 711"/>
        <xdr:cNvSpPr/>
      </xdr:nvSpPr>
      <xdr:spPr>
        <a:xfrm>
          <a:off x="15430500" y="1675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68883</xdr:rowOff>
    </xdr:from>
    <xdr:ext cx="534377" cy="259045"/>
    <xdr:sp macro="" textlink="">
      <xdr:nvSpPr>
        <xdr:cNvPr id="713" name="テキスト ボックス 712"/>
        <xdr:cNvSpPr txBox="1"/>
      </xdr:nvSpPr>
      <xdr:spPr>
        <a:xfrm>
          <a:off x="15214111" y="1652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56,258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117224</xdr:rowOff>
    </xdr:from>
    <xdr:to>
      <xdr:col>21</xdr:col>
      <xdr:colOff>212725</xdr:colOff>
      <xdr:row>98</xdr:row>
      <xdr:rowOff>47374</xdr:rowOff>
    </xdr:to>
    <xdr:sp macro="" textlink="">
      <xdr:nvSpPr>
        <xdr:cNvPr id="714" name="円/楕円 713"/>
        <xdr:cNvSpPr/>
      </xdr:nvSpPr>
      <xdr:spPr>
        <a:xfrm>
          <a:off x="14541500" y="1674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63901</xdr:rowOff>
    </xdr:from>
    <xdr:ext cx="534377" cy="259045"/>
    <xdr:sp macro="" textlink="">
      <xdr:nvSpPr>
        <xdr:cNvPr id="715" name="テキスト ボックス 714"/>
        <xdr:cNvSpPr txBox="1"/>
      </xdr:nvSpPr>
      <xdr:spPr>
        <a:xfrm>
          <a:off x="14325111" y="1652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57,566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103232</xdr:rowOff>
    </xdr:from>
    <xdr:to>
      <xdr:col>20</xdr:col>
      <xdr:colOff>9525</xdr:colOff>
      <xdr:row>98</xdr:row>
      <xdr:rowOff>33382</xdr:rowOff>
    </xdr:to>
    <xdr:sp macro="" textlink="">
      <xdr:nvSpPr>
        <xdr:cNvPr id="716" name="円/楕円 715"/>
        <xdr:cNvSpPr/>
      </xdr:nvSpPr>
      <xdr:spPr>
        <a:xfrm>
          <a:off x="13652500" y="1673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49909</xdr:rowOff>
    </xdr:from>
    <xdr:ext cx="534377" cy="259045"/>
    <xdr:sp macro="" textlink="">
      <xdr:nvSpPr>
        <xdr:cNvPr id="717" name="テキスト ボックス 716"/>
        <xdr:cNvSpPr txBox="1"/>
      </xdr:nvSpPr>
      <xdr:spPr>
        <a:xfrm>
          <a:off x="13436111" y="1650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61,238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75901</xdr:rowOff>
    </xdr:from>
    <xdr:to>
      <xdr:col>18</xdr:col>
      <xdr:colOff>492125</xdr:colOff>
      <xdr:row>98</xdr:row>
      <xdr:rowOff>6051</xdr:rowOff>
    </xdr:to>
    <xdr:sp macro="" textlink="">
      <xdr:nvSpPr>
        <xdr:cNvPr id="718" name="円/楕円 717"/>
        <xdr:cNvSpPr/>
      </xdr:nvSpPr>
      <xdr:spPr>
        <a:xfrm>
          <a:off x="12763500" y="1670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22578</xdr:rowOff>
    </xdr:from>
    <xdr:ext cx="534377" cy="259045"/>
    <xdr:sp macro="" textlink="">
      <xdr:nvSpPr>
        <xdr:cNvPr id="719" name="テキスト ボックス 718"/>
        <xdr:cNvSpPr txBox="1"/>
      </xdr:nvSpPr>
      <xdr:spPr>
        <a:xfrm>
          <a:off x="12547111" y="1648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110236</xdr:rowOff>
    </xdr:from>
    <xdr:to>
      <xdr:col>31</xdr:col>
      <xdr:colOff>85725</xdr:colOff>
      <xdr:row>39</xdr:row>
      <xdr:rowOff>40386</xdr:rowOff>
    </xdr:to>
    <xdr:sp macro="" textlink="">
      <xdr:nvSpPr>
        <xdr:cNvPr id="752" name="フローチャート : 判断 751"/>
        <xdr:cNvSpPr/>
      </xdr:nvSpPr>
      <xdr:spPr>
        <a:xfrm>
          <a:off x="21272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56913</xdr:rowOff>
    </xdr:from>
    <xdr:ext cx="378565" cy="259045"/>
    <xdr:sp macro="" textlink="">
      <xdr:nvSpPr>
        <xdr:cNvPr id="753" name="テキスト ボックス 752"/>
        <xdr:cNvSpPr txBox="1"/>
      </xdr:nvSpPr>
      <xdr:spPr>
        <a:xfrm>
          <a:off x="21134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115189</xdr:rowOff>
    </xdr:from>
    <xdr:to>
      <xdr:col>29</xdr:col>
      <xdr:colOff>568325</xdr:colOff>
      <xdr:row>39</xdr:row>
      <xdr:rowOff>45339</xdr:rowOff>
    </xdr:to>
    <xdr:sp macro="" textlink="">
      <xdr:nvSpPr>
        <xdr:cNvPr id="755" name="フローチャート : 判断 754"/>
        <xdr:cNvSpPr/>
      </xdr:nvSpPr>
      <xdr:spPr>
        <a:xfrm>
          <a:off x="20383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61866</xdr:rowOff>
    </xdr:from>
    <xdr:ext cx="378565" cy="259045"/>
    <xdr:sp macro="" textlink="">
      <xdr:nvSpPr>
        <xdr:cNvPr id="756" name="テキスト ボックス 755"/>
        <xdr:cNvSpPr txBox="1"/>
      </xdr:nvSpPr>
      <xdr:spPr>
        <a:xfrm>
          <a:off x="20245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75184</xdr:rowOff>
    </xdr:from>
    <xdr:to>
      <xdr:col>28</xdr:col>
      <xdr:colOff>365125</xdr:colOff>
      <xdr:row>39</xdr:row>
      <xdr:rowOff>5334</xdr:rowOff>
    </xdr:to>
    <xdr:sp macro="" textlink="">
      <xdr:nvSpPr>
        <xdr:cNvPr id="758" name="フローチャート : 判断 757"/>
        <xdr:cNvSpPr/>
      </xdr:nvSpPr>
      <xdr:spPr>
        <a:xfrm>
          <a:off x="19494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21861</xdr:rowOff>
    </xdr:from>
    <xdr:ext cx="378565" cy="259045"/>
    <xdr:sp macro="" textlink="">
      <xdr:nvSpPr>
        <xdr:cNvPr id="759" name="テキスト ボックス 758"/>
        <xdr:cNvSpPr txBox="1"/>
      </xdr:nvSpPr>
      <xdr:spPr>
        <a:xfrm>
          <a:off x="19356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60706</xdr:rowOff>
    </xdr:from>
    <xdr:to>
      <xdr:col>27</xdr:col>
      <xdr:colOff>161925</xdr:colOff>
      <xdr:row>38</xdr:row>
      <xdr:rowOff>162306</xdr:rowOff>
    </xdr:to>
    <xdr:sp macro="" textlink="">
      <xdr:nvSpPr>
        <xdr:cNvPr id="760" name="フローチャート : 判断 759"/>
        <xdr:cNvSpPr/>
      </xdr:nvSpPr>
      <xdr:spPr>
        <a:xfrm>
          <a:off x="18605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7383</xdr:rowOff>
    </xdr:from>
    <xdr:ext cx="378565" cy="259045"/>
    <xdr:sp macro="" textlink="">
      <xdr:nvSpPr>
        <xdr:cNvPr id="761" name="テキスト ボックス 760"/>
        <xdr:cNvSpPr txBox="1"/>
      </xdr:nvSpPr>
      <xdr:spPr>
        <a:xfrm>
          <a:off x="18467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1" name="フローチャート : 判断 810"/>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2" name="テキスト ボックス 811"/>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4" name="フローチャート : 判断 813"/>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5" name="テキスト ボックス 814"/>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7" name="フローチャート : 判断 816"/>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18" name="テキスト ボックス 817"/>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45793</xdr:rowOff>
    </xdr:from>
    <xdr:to>
      <xdr:col>27</xdr:col>
      <xdr:colOff>161925</xdr:colOff>
      <xdr:row>59</xdr:row>
      <xdr:rowOff>147393</xdr:rowOff>
    </xdr:to>
    <xdr:sp macro="" textlink="">
      <xdr:nvSpPr>
        <xdr:cNvPr id="819" name="フローチャート : 判断 818"/>
        <xdr:cNvSpPr/>
      </xdr:nvSpPr>
      <xdr:spPr>
        <a:xfrm>
          <a:off x="18605500" y="1016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163920</xdr:rowOff>
    </xdr:from>
    <xdr:ext cx="313932" cy="259045"/>
    <xdr:sp macro="" textlink="">
      <xdr:nvSpPr>
        <xdr:cNvPr id="820" name="テキスト ボックス 819"/>
        <xdr:cNvSpPr txBox="1"/>
      </xdr:nvSpPr>
      <xdr:spPr>
        <a:xfrm>
          <a:off x="18499333" y="99365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29" name="テキスト ボックス 828"/>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1" name="テキスト ボックス 830"/>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3" name="テキスト ボックス 832"/>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民生費は、住民一人当たり</a:t>
          </a:r>
          <a:r>
            <a:rPr kumimoji="1" lang="en-US" altLang="ja-JP" sz="1300">
              <a:latin typeface="ＭＳ Ｐゴシック"/>
            </a:rPr>
            <a:t>188,472</a:t>
          </a:r>
          <a:r>
            <a:rPr kumimoji="1" lang="ja-JP" altLang="en-US" sz="1300">
              <a:latin typeface="ＭＳ Ｐゴシック"/>
            </a:rPr>
            <a:t>円となっており、類似団体平均と比べて高い水準にある。保育所運営費、自立支援給付事業、生活保護等が民生費を押し上げる要因となっている。</a:t>
          </a:r>
          <a:endParaRPr kumimoji="1" lang="en-US" altLang="ja-JP" sz="1300">
            <a:latin typeface="ＭＳ Ｐゴシック"/>
          </a:endParaRPr>
        </a:p>
        <a:p>
          <a:r>
            <a:rPr kumimoji="1" lang="ja-JP" altLang="en-US" sz="1300">
              <a:latin typeface="ＭＳ Ｐゴシック"/>
            </a:rPr>
            <a:t>　商工費は、住民一人当たり</a:t>
          </a:r>
          <a:r>
            <a:rPr kumimoji="1" lang="en-US" altLang="ja-JP" sz="1300">
              <a:latin typeface="ＭＳ Ｐゴシック"/>
            </a:rPr>
            <a:t>90,327</a:t>
          </a:r>
          <a:r>
            <a:rPr kumimoji="1" lang="ja-JP" altLang="en-US" sz="1300">
              <a:latin typeface="ＭＳ Ｐゴシック"/>
            </a:rPr>
            <a:t>円となっており、類似団体内で最も高い。中小企業への貸付による金融支援が商工費を押し上げる要因となっている。</a:t>
          </a:r>
          <a:endParaRPr kumimoji="1" lang="en-US" altLang="ja-JP" sz="1300">
            <a:latin typeface="ＭＳ Ｐゴシック"/>
          </a:endParaRPr>
        </a:p>
        <a:p>
          <a:r>
            <a:rPr kumimoji="1" lang="ja-JP" altLang="en-US" sz="1300">
              <a:latin typeface="ＭＳ Ｐゴシック"/>
            </a:rPr>
            <a:t>　教育費は、住民一人当たり</a:t>
          </a:r>
          <a:r>
            <a:rPr kumimoji="1" lang="en-US" altLang="ja-JP" sz="1300">
              <a:latin typeface="ＭＳ Ｐゴシック"/>
            </a:rPr>
            <a:t>79,310</a:t>
          </a:r>
          <a:r>
            <a:rPr kumimoji="1" lang="ja-JP" altLang="en-US" sz="1300">
              <a:latin typeface="ＭＳ Ｐゴシック"/>
            </a:rPr>
            <a:t>円となっており、類似団体平均と比べて高い水準にある。小中学校の耐震補強事業が教育費を押し上げる要因となっている。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鳥取県倉吉市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実質収支比率は</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程度で推移しており、適正な水準と考えている。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財政調整基金残高の標準財政規模比は、平成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年度は取り崩しがなかったため、前年度と同水準の</a:t>
          </a:r>
          <a:r>
            <a:rPr kumimoji="1" lang="en-US" altLang="ja-JP" sz="1400">
              <a:latin typeface="ＭＳ ゴシック" pitchFamily="49" charset="-128"/>
              <a:ea typeface="ＭＳ ゴシック" pitchFamily="49" charset="-128"/>
            </a:rPr>
            <a:t>10.91%</a:t>
          </a:r>
          <a:r>
            <a:rPr kumimoji="1" lang="ja-JP" altLang="en-US" sz="1400">
              <a:latin typeface="ＭＳ ゴシック" pitchFamily="49" charset="-128"/>
              <a:ea typeface="ＭＳ ゴシック" pitchFamily="49" charset="-128"/>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鳥取県倉吉市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年度以降、赤字を計上した会計はないが、下水道事業等、一般会計からの繰入により赤字を補てんしている会計がある。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主な黒字要素は、水道事業と一般会計で、水道事業は</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の範囲内で推移している。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30716306</v>
      </c>
      <c r="BO4" s="409"/>
      <c r="BP4" s="409"/>
      <c r="BQ4" s="409"/>
      <c r="BR4" s="409"/>
      <c r="BS4" s="409"/>
      <c r="BT4" s="409"/>
      <c r="BU4" s="410"/>
      <c r="BV4" s="408">
        <v>29431237</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5.2</v>
      </c>
      <c r="CU4" s="586"/>
      <c r="CV4" s="586"/>
      <c r="CW4" s="586"/>
      <c r="CX4" s="586"/>
      <c r="CY4" s="586"/>
      <c r="CZ4" s="586"/>
      <c r="DA4" s="587"/>
      <c r="DB4" s="585">
        <v>2.2999999999999998</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29872345</v>
      </c>
      <c r="BO5" s="414"/>
      <c r="BP5" s="414"/>
      <c r="BQ5" s="414"/>
      <c r="BR5" s="414"/>
      <c r="BS5" s="414"/>
      <c r="BT5" s="414"/>
      <c r="BU5" s="415"/>
      <c r="BV5" s="413">
        <v>28454548</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90.9</v>
      </c>
      <c r="CU5" s="384"/>
      <c r="CV5" s="384"/>
      <c r="CW5" s="384"/>
      <c r="CX5" s="384"/>
      <c r="CY5" s="384"/>
      <c r="CZ5" s="384"/>
      <c r="DA5" s="385"/>
      <c r="DB5" s="383">
        <v>93.7</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843961</v>
      </c>
      <c r="BO6" s="414"/>
      <c r="BP6" s="414"/>
      <c r="BQ6" s="414"/>
      <c r="BR6" s="414"/>
      <c r="BS6" s="414"/>
      <c r="BT6" s="414"/>
      <c r="BU6" s="415"/>
      <c r="BV6" s="413">
        <v>976689</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96.8</v>
      </c>
      <c r="CU6" s="560"/>
      <c r="CV6" s="560"/>
      <c r="CW6" s="560"/>
      <c r="CX6" s="560"/>
      <c r="CY6" s="560"/>
      <c r="CZ6" s="560"/>
      <c r="DA6" s="561"/>
      <c r="DB6" s="559">
        <v>100.1</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99892</v>
      </c>
      <c r="BO7" s="414"/>
      <c r="BP7" s="414"/>
      <c r="BQ7" s="414"/>
      <c r="BR7" s="414"/>
      <c r="BS7" s="414"/>
      <c r="BT7" s="414"/>
      <c r="BU7" s="415"/>
      <c r="BV7" s="413">
        <v>655465</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14328777</v>
      </c>
      <c r="CU7" s="414"/>
      <c r="CV7" s="414"/>
      <c r="CW7" s="414"/>
      <c r="CX7" s="414"/>
      <c r="CY7" s="414"/>
      <c r="CZ7" s="414"/>
      <c r="DA7" s="415"/>
      <c r="DB7" s="413">
        <v>14138759</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744069</v>
      </c>
      <c r="BO8" s="414"/>
      <c r="BP8" s="414"/>
      <c r="BQ8" s="414"/>
      <c r="BR8" s="414"/>
      <c r="BS8" s="414"/>
      <c r="BT8" s="414"/>
      <c r="BU8" s="415"/>
      <c r="BV8" s="413">
        <v>321224</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0.43</v>
      </c>
      <c r="CU8" s="523"/>
      <c r="CV8" s="523"/>
      <c r="CW8" s="523"/>
      <c r="CX8" s="523"/>
      <c r="CY8" s="523"/>
      <c r="CZ8" s="523"/>
      <c r="DA8" s="524"/>
      <c r="DB8" s="522">
        <v>0.43</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49044</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422845</v>
      </c>
      <c r="BO9" s="414"/>
      <c r="BP9" s="414"/>
      <c r="BQ9" s="414"/>
      <c r="BR9" s="414"/>
      <c r="BS9" s="414"/>
      <c r="BT9" s="414"/>
      <c r="BU9" s="415"/>
      <c r="BV9" s="413">
        <v>-402863</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15.7</v>
      </c>
      <c r="CU9" s="384"/>
      <c r="CV9" s="384"/>
      <c r="CW9" s="384"/>
      <c r="CX9" s="384"/>
      <c r="CY9" s="384"/>
      <c r="CZ9" s="384"/>
      <c r="DA9" s="385"/>
      <c r="DB9" s="383">
        <v>15.1</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50720</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78</v>
      </c>
      <c r="AV10" s="471"/>
      <c r="AW10" s="471"/>
      <c r="AX10" s="471"/>
      <c r="AY10" s="393" t="s">
        <v>102</v>
      </c>
      <c r="AZ10" s="394"/>
      <c r="BA10" s="394"/>
      <c r="BB10" s="394"/>
      <c r="BC10" s="394"/>
      <c r="BD10" s="394"/>
      <c r="BE10" s="394"/>
      <c r="BF10" s="394"/>
      <c r="BG10" s="394"/>
      <c r="BH10" s="394"/>
      <c r="BI10" s="394"/>
      <c r="BJ10" s="394"/>
      <c r="BK10" s="394"/>
      <c r="BL10" s="394"/>
      <c r="BM10" s="395"/>
      <c r="BN10" s="413">
        <v>1322</v>
      </c>
      <c r="BO10" s="414"/>
      <c r="BP10" s="414"/>
      <c r="BQ10" s="414"/>
      <c r="BR10" s="414"/>
      <c r="BS10" s="414"/>
      <c r="BT10" s="414"/>
      <c r="BU10" s="415"/>
      <c r="BV10" s="413">
        <v>2664</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107</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48889</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v>300000</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48655</v>
      </c>
      <c r="S13" s="515"/>
      <c r="T13" s="515"/>
      <c r="U13" s="515"/>
      <c r="V13" s="516"/>
      <c r="W13" s="502" t="s">
        <v>121</v>
      </c>
      <c r="X13" s="426"/>
      <c r="Y13" s="426"/>
      <c r="Z13" s="426"/>
      <c r="AA13" s="426"/>
      <c r="AB13" s="427"/>
      <c r="AC13" s="389">
        <v>2678</v>
      </c>
      <c r="AD13" s="390"/>
      <c r="AE13" s="390"/>
      <c r="AF13" s="390"/>
      <c r="AG13" s="391"/>
      <c r="AH13" s="389">
        <v>3043</v>
      </c>
      <c r="AI13" s="390"/>
      <c r="AJ13" s="390"/>
      <c r="AK13" s="390"/>
      <c r="AL13" s="392"/>
      <c r="AM13" s="482" t="s">
        <v>122</v>
      </c>
      <c r="AN13" s="387"/>
      <c r="AO13" s="387"/>
      <c r="AP13" s="387"/>
      <c r="AQ13" s="387"/>
      <c r="AR13" s="387"/>
      <c r="AS13" s="387"/>
      <c r="AT13" s="388"/>
      <c r="AU13" s="470" t="s">
        <v>116</v>
      </c>
      <c r="AV13" s="471"/>
      <c r="AW13" s="471"/>
      <c r="AX13" s="471"/>
      <c r="AY13" s="393" t="s">
        <v>123</v>
      </c>
      <c r="AZ13" s="394"/>
      <c r="BA13" s="394"/>
      <c r="BB13" s="394"/>
      <c r="BC13" s="394"/>
      <c r="BD13" s="394"/>
      <c r="BE13" s="394"/>
      <c r="BF13" s="394"/>
      <c r="BG13" s="394"/>
      <c r="BH13" s="394"/>
      <c r="BI13" s="394"/>
      <c r="BJ13" s="394"/>
      <c r="BK13" s="394"/>
      <c r="BL13" s="394"/>
      <c r="BM13" s="395"/>
      <c r="BN13" s="413">
        <v>424167</v>
      </c>
      <c r="BO13" s="414"/>
      <c r="BP13" s="414"/>
      <c r="BQ13" s="414"/>
      <c r="BR13" s="414"/>
      <c r="BS13" s="414"/>
      <c r="BT13" s="414"/>
      <c r="BU13" s="415"/>
      <c r="BV13" s="413">
        <v>-700199</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13</v>
      </c>
      <c r="CU13" s="384"/>
      <c r="CV13" s="384"/>
      <c r="CW13" s="384"/>
      <c r="CX13" s="384"/>
      <c r="CY13" s="384"/>
      <c r="CZ13" s="384"/>
      <c r="DA13" s="385"/>
      <c r="DB13" s="383">
        <v>13.6</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49277</v>
      </c>
      <c r="S14" s="515"/>
      <c r="T14" s="515"/>
      <c r="U14" s="515"/>
      <c r="V14" s="516"/>
      <c r="W14" s="517"/>
      <c r="X14" s="429"/>
      <c r="Y14" s="429"/>
      <c r="Z14" s="429"/>
      <c r="AA14" s="429"/>
      <c r="AB14" s="430"/>
      <c r="AC14" s="507">
        <v>11.3</v>
      </c>
      <c r="AD14" s="508"/>
      <c r="AE14" s="508"/>
      <c r="AF14" s="508"/>
      <c r="AG14" s="509"/>
      <c r="AH14" s="507">
        <v>11.7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117.8</v>
      </c>
      <c r="CU14" s="486"/>
      <c r="CV14" s="486"/>
      <c r="CW14" s="486"/>
      <c r="CX14" s="486"/>
      <c r="CY14" s="486"/>
      <c r="CZ14" s="486"/>
      <c r="DA14" s="487"/>
      <c r="DB14" s="518">
        <v>125.5</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49036</v>
      </c>
      <c r="S15" s="515"/>
      <c r="T15" s="515"/>
      <c r="U15" s="515"/>
      <c r="V15" s="516"/>
      <c r="W15" s="502" t="s">
        <v>127</v>
      </c>
      <c r="X15" s="426"/>
      <c r="Y15" s="426"/>
      <c r="Z15" s="426"/>
      <c r="AA15" s="426"/>
      <c r="AB15" s="427"/>
      <c r="AC15" s="389">
        <v>5383</v>
      </c>
      <c r="AD15" s="390"/>
      <c r="AE15" s="390"/>
      <c r="AF15" s="390"/>
      <c r="AG15" s="391"/>
      <c r="AH15" s="389">
        <v>6592</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5044490</v>
      </c>
      <c r="BO15" s="409"/>
      <c r="BP15" s="409"/>
      <c r="BQ15" s="409"/>
      <c r="BR15" s="409"/>
      <c r="BS15" s="409"/>
      <c r="BT15" s="409"/>
      <c r="BU15" s="410"/>
      <c r="BV15" s="408">
        <v>4938026</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22.8</v>
      </c>
      <c r="AD16" s="508"/>
      <c r="AE16" s="508"/>
      <c r="AF16" s="508"/>
      <c r="AG16" s="509"/>
      <c r="AH16" s="507">
        <v>25.2</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11634626</v>
      </c>
      <c r="BO16" s="414"/>
      <c r="BP16" s="414"/>
      <c r="BQ16" s="414"/>
      <c r="BR16" s="414"/>
      <c r="BS16" s="414"/>
      <c r="BT16" s="414"/>
      <c r="BU16" s="415"/>
      <c r="BV16" s="413">
        <v>11230074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15578</v>
      </c>
      <c r="AD17" s="390"/>
      <c r="AE17" s="390"/>
      <c r="AF17" s="390"/>
      <c r="AG17" s="391"/>
      <c r="AH17" s="389">
        <v>15982</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6390658</v>
      </c>
      <c r="BO17" s="414"/>
      <c r="BP17" s="414"/>
      <c r="BQ17" s="414"/>
      <c r="BR17" s="414"/>
      <c r="BS17" s="414"/>
      <c r="BT17" s="414"/>
      <c r="BU17" s="415"/>
      <c r="BV17" s="413">
        <v>6330060</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272.06</v>
      </c>
      <c r="M18" s="478"/>
      <c r="N18" s="478"/>
      <c r="O18" s="478"/>
      <c r="P18" s="478"/>
      <c r="Q18" s="478"/>
      <c r="R18" s="479"/>
      <c r="S18" s="479"/>
      <c r="T18" s="479"/>
      <c r="U18" s="479"/>
      <c r="V18" s="480"/>
      <c r="W18" s="494"/>
      <c r="X18" s="495"/>
      <c r="Y18" s="495"/>
      <c r="Z18" s="495"/>
      <c r="AA18" s="495"/>
      <c r="AB18" s="503"/>
      <c r="AC18" s="377">
        <v>65.900000000000006</v>
      </c>
      <c r="AD18" s="378"/>
      <c r="AE18" s="378"/>
      <c r="AF18" s="378"/>
      <c r="AG18" s="481"/>
      <c r="AH18" s="377">
        <v>61.2</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13523925</v>
      </c>
      <c r="BO18" s="414"/>
      <c r="BP18" s="414"/>
      <c r="BQ18" s="414"/>
      <c r="BR18" s="414"/>
      <c r="BS18" s="414"/>
      <c r="BT18" s="414"/>
      <c r="BU18" s="415"/>
      <c r="BV18" s="413">
        <v>13553028</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180</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16634324</v>
      </c>
      <c r="BO19" s="414"/>
      <c r="BP19" s="414"/>
      <c r="BQ19" s="414"/>
      <c r="BR19" s="414"/>
      <c r="BS19" s="414"/>
      <c r="BT19" s="414"/>
      <c r="BU19" s="415"/>
      <c r="BV19" s="413">
        <v>17163227</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18548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31615539</v>
      </c>
      <c r="BO23" s="414"/>
      <c r="BP23" s="414"/>
      <c r="BQ23" s="414"/>
      <c r="BR23" s="414"/>
      <c r="BS23" s="414"/>
      <c r="BT23" s="414"/>
      <c r="BU23" s="415"/>
      <c r="BV23" s="413">
        <v>29645183</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8660</v>
      </c>
      <c r="R24" s="390"/>
      <c r="S24" s="390"/>
      <c r="T24" s="390"/>
      <c r="U24" s="390"/>
      <c r="V24" s="391"/>
      <c r="W24" s="455"/>
      <c r="X24" s="446"/>
      <c r="Y24" s="447"/>
      <c r="Z24" s="386" t="s">
        <v>150</v>
      </c>
      <c r="AA24" s="387"/>
      <c r="AB24" s="387"/>
      <c r="AC24" s="387"/>
      <c r="AD24" s="387"/>
      <c r="AE24" s="387"/>
      <c r="AF24" s="387"/>
      <c r="AG24" s="388"/>
      <c r="AH24" s="389">
        <v>360</v>
      </c>
      <c r="AI24" s="390"/>
      <c r="AJ24" s="390"/>
      <c r="AK24" s="390"/>
      <c r="AL24" s="391"/>
      <c r="AM24" s="389">
        <v>1133280</v>
      </c>
      <c r="AN24" s="390"/>
      <c r="AO24" s="390"/>
      <c r="AP24" s="390"/>
      <c r="AQ24" s="390"/>
      <c r="AR24" s="391"/>
      <c r="AS24" s="389">
        <v>3148</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14923740</v>
      </c>
      <c r="BO24" s="414"/>
      <c r="BP24" s="414"/>
      <c r="BQ24" s="414"/>
      <c r="BR24" s="414"/>
      <c r="BS24" s="414"/>
      <c r="BT24" s="414"/>
      <c r="BU24" s="415"/>
      <c r="BV24" s="413">
        <v>14562336</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7080</v>
      </c>
      <c r="R25" s="390"/>
      <c r="S25" s="390"/>
      <c r="T25" s="390"/>
      <c r="U25" s="390"/>
      <c r="V25" s="391"/>
      <c r="W25" s="455"/>
      <c r="X25" s="446"/>
      <c r="Y25" s="447"/>
      <c r="Z25" s="386" t="s">
        <v>153</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2137188</v>
      </c>
      <c r="BO25" s="409"/>
      <c r="BP25" s="409"/>
      <c r="BQ25" s="409"/>
      <c r="BR25" s="409"/>
      <c r="BS25" s="409"/>
      <c r="BT25" s="409"/>
      <c r="BU25" s="410"/>
      <c r="BV25" s="408">
        <v>3715139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6250</v>
      </c>
      <c r="R26" s="390"/>
      <c r="S26" s="390"/>
      <c r="T26" s="390"/>
      <c r="U26" s="390"/>
      <c r="V26" s="391"/>
      <c r="W26" s="455"/>
      <c r="X26" s="446"/>
      <c r="Y26" s="447"/>
      <c r="Z26" s="386" t="s">
        <v>156</v>
      </c>
      <c r="AA26" s="468"/>
      <c r="AB26" s="468"/>
      <c r="AC26" s="468"/>
      <c r="AD26" s="468"/>
      <c r="AE26" s="468"/>
      <c r="AF26" s="468"/>
      <c r="AG26" s="469"/>
      <c r="AH26" s="389">
        <v>12</v>
      </c>
      <c r="AI26" s="390"/>
      <c r="AJ26" s="390"/>
      <c r="AK26" s="390"/>
      <c r="AL26" s="391"/>
      <c r="AM26" s="389">
        <v>40932</v>
      </c>
      <c r="AN26" s="390"/>
      <c r="AO26" s="390"/>
      <c r="AP26" s="390"/>
      <c r="AQ26" s="390"/>
      <c r="AR26" s="391"/>
      <c r="AS26" s="389">
        <v>3411</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5000</v>
      </c>
      <c r="R27" s="390"/>
      <c r="S27" s="390"/>
      <c r="T27" s="390"/>
      <c r="U27" s="390"/>
      <c r="V27" s="391"/>
      <c r="W27" s="455"/>
      <c r="X27" s="446"/>
      <c r="Y27" s="447"/>
      <c r="Z27" s="386" t="s">
        <v>159</v>
      </c>
      <c r="AA27" s="387"/>
      <c r="AB27" s="387"/>
      <c r="AC27" s="387"/>
      <c r="AD27" s="387"/>
      <c r="AE27" s="387"/>
      <c r="AF27" s="387"/>
      <c r="AG27" s="388"/>
      <c r="AH27" s="389">
        <v>5</v>
      </c>
      <c r="AI27" s="390"/>
      <c r="AJ27" s="390"/>
      <c r="AK27" s="390"/>
      <c r="AL27" s="391"/>
      <c r="AM27" s="389">
        <v>18615</v>
      </c>
      <c r="AN27" s="390"/>
      <c r="AO27" s="390"/>
      <c r="AP27" s="390"/>
      <c r="AQ27" s="390"/>
      <c r="AR27" s="391"/>
      <c r="AS27" s="389">
        <v>3723</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395842</v>
      </c>
      <c r="BO27" s="417"/>
      <c r="BP27" s="417"/>
      <c r="BQ27" s="417"/>
      <c r="BR27" s="417"/>
      <c r="BS27" s="417"/>
      <c r="BT27" s="417"/>
      <c r="BU27" s="418"/>
      <c r="BV27" s="416">
        <v>395842</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4200</v>
      </c>
      <c r="R28" s="390"/>
      <c r="S28" s="390"/>
      <c r="T28" s="390"/>
      <c r="U28" s="390"/>
      <c r="V28" s="391"/>
      <c r="W28" s="455"/>
      <c r="X28" s="446"/>
      <c r="Y28" s="447"/>
      <c r="Z28" s="386" t="s">
        <v>162</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1563045</v>
      </c>
      <c r="BO28" s="409"/>
      <c r="BP28" s="409"/>
      <c r="BQ28" s="409"/>
      <c r="BR28" s="409"/>
      <c r="BS28" s="409"/>
      <c r="BT28" s="409"/>
      <c r="BU28" s="410"/>
      <c r="BV28" s="408">
        <v>1561723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15</v>
      </c>
      <c r="M29" s="390"/>
      <c r="N29" s="390"/>
      <c r="O29" s="390"/>
      <c r="P29" s="391"/>
      <c r="Q29" s="389">
        <v>3900</v>
      </c>
      <c r="R29" s="390"/>
      <c r="S29" s="390"/>
      <c r="T29" s="390"/>
      <c r="U29" s="390"/>
      <c r="V29" s="391"/>
      <c r="W29" s="456"/>
      <c r="X29" s="457"/>
      <c r="Y29" s="458"/>
      <c r="Z29" s="386" t="s">
        <v>166</v>
      </c>
      <c r="AA29" s="387"/>
      <c r="AB29" s="387"/>
      <c r="AC29" s="387"/>
      <c r="AD29" s="387"/>
      <c r="AE29" s="387"/>
      <c r="AF29" s="387"/>
      <c r="AG29" s="388"/>
      <c r="AH29" s="389">
        <v>365</v>
      </c>
      <c r="AI29" s="390"/>
      <c r="AJ29" s="390"/>
      <c r="AK29" s="390"/>
      <c r="AL29" s="391"/>
      <c r="AM29" s="389">
        <v>1151895</v>
      </c>
      <c r="AN29" s="390"/>
      <c r="AO29" s="390"/>
      <c r="AP29" s="390"/>
      <c r="AQ29" s="390"/>
      <c r="AR29" s="391"/>
      <c r="AS29" s="389">
        <v>3156</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1243768</v>
      </c>
      <c r="BO29" s="414"/>
      <c r="BP29" s="414"/>
      <c r="BQ29" s="414"/>
      <c r="BR29" s="414"/>
      <c r="BS29" s="414"/>
      <c r="BT29" s="414"/>
      <c r="BU29" s="415"/>
      <c r="BV29" s="413">
        <v>941232</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96.4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2674726</v>
      </c>
      <c r="BO30" s="417"/>
      <c r="BP30" s="417"/>
      <c r="BQ30" s="417"/>
      <c r="BR30" s="417"/>
      <c r="BS30" s="417"/>
      <c r="BT30" s="417"/>
      <c r="BU30" s="418"/>
      <c r="BV30" s="416">
        <v>2506647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国民健康保険事業</v>
      </c>
      <c r="X34" s="372"/>
      <c r="Y34" s="372"/>
      <c r="Z34" s="372"/>
      <c r="AA34" s="372"/>
      <c r="AB34" s="372"/>
      <c r="AC34" s="372"/>
      <c r="AD34" s="372"/>
      <c r="AE34" s="372"/>
      <c r="AF34" s="372"/>
      <c r="AG34" s="372"/>
      <c r="AH34" s="372"/>
      <c r="AI34" s="372"/>
      <c r="AJ34" s="372"/>
      <c r="AK34" s="372"/>
      <c r="AL34" s="165"/>
      <c r="AM34" s="373">
        <f>IF(AO34="","",MAX(C34:D43,U34:V43)+1)</f>
        <v>8</v>
      </c>
      <c r="AN34" s="373"/>
      <c r="AO34" s="372" t="str">
        <f>IF('各会計、関係団体の財政状況及び健全化判断比率'!B32="","",'各会計、関係団体の財政状況及び健全化判断比率'!B32)</f>
        <v>水道事業</v>
      </c>
      <c r="AP34" s="372"/>
      <c r="AQ34" s="372"/>
      <c r="AR34" s="372"/>
      <c r="AS34" s="372"/>
      <c r="AT34" s="372"/>
      <c r="AU34" s="372"/>
      <c r="AV34" s="372"/>
      <c r="AW34" s="372"/>
      <c r="AX34" s="372"/>
      <c r="AY34" s="372"/>
      <c r="AZ34" s="372"/>
      <c r="BA34" s="372"/>
      <c r="BB34" s="372"/>
      <c r="BC34" s="372"/>
      <c r="BD34" s="165"/>
      <c r="BE34" s="373">
        <f>IF(BG34="","",MAX(C34:D43,U34:V43,AM34:AN43)+1)</f>
        <v>9</v>
      </c>
      <c r="BF34" s="373"/>
      <c r="BG34" s="372" t="str">
        <f>IF('各会計、関係団体の財政状況及び健全化判断比率'!B33="","",'各会計、関係団体の財政状況及び健全化判断比率'!B33)</f>
        <v>簡易水道事業</v>
      </c>
      <c r="BH34" s="372"/>
      <c r="BI34" s="372"/>
      <c r="BJ34" s="372"/>
      <c r="BK34" s="372"/>
      <c r="BL34" s="372"/>
      <c r="BM34" s="372"/>
      <c r="BN34" s="372"/>
      <c r="BO34" s="372"/>
      <c r="BP34" s="372"/>
      <c r="BQ34" s="372"/>
      <c r="BR34" s="372"/>
      <c r="BS34" s="372"/>
      <c r="BT34" s="372"/>
      <c r="BU34" s="372"/>
      <c r="BV34" s="165"/>
      <c r="BW34" s="373">
        <f>IF(BY34="","",MAX(C34:D43,U34:V43,AM34:AN43,BE34:BF43)+1)</f>
        <v>14</v>
      </c>
      <c r="BX34" s="373"/>
      <c r="BY34" s="372" t="str">
        <f>IF('各会計、関係団体の財政状況及び健全化判断比率'!B68="","",'各会計、関係団体の財政状況及び健全化判断比率'!B68)</f>
        <v>鳥取県中部ふるさと広域連合 一般会計</v>
      </c>
      <c r="BZ34" s="372"/>
      <c r="CA34" s="372"/>
      <c r="CB34" s="372"/>
      <c r="CC34" s="372"/>
      <c r="CD34" s="372"/>
      <c r="CE34" s="372"/>
      <c r="CF34" s="372"/>
      <c r="CG34" s="372"/>
      <c r="CH34" s="372"/>
      <c r="CI34" s="372"/>
      <c r="CJ34" s="372"/>
      <c r="CK34" s="372"/>
      <c r="CL34" s="372"/>
      <c r="CM34" s="372"/>
      <c r="CN34" s="165"/>
      <c r="CO34" s="373">
        <f>IF(CQ34="","",MAX(C34:D43,U34:V43,AM34:AN43,BE34:BF43,BW34:BX43)+1)</f>
        <v>19</v>
      </c>
      <c r="CP34" s="373"/>
      <c r="CQ34" s="372" t="str">
        <f>IF('各会計、関係団体の財政状況及び健全化判断比率'!BS7="","",'各会計、関係団体の財政状況及び健全化判断比率'!BS7)</f>
        <v>せきがね犬挟観光</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住宅資金貸付事業</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介護保険事業</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10</v>
      </c>
      <c r="BF35" s="373"/>
      <c r="BG35" s="372" t="str">
        <f>IF('各会計、関係団体の財政状況及び健全化判断比率'!B34="","",'各会計、関係団体の財政状況及び健全化判断比率'!B34)</f>
        <v>温泉配湯事業</v>
      </c>
      <c r="BH35" s="372"/>
      <c r="BI35" s="372"/>
      <c r="BJ35" s="372"/>
      <c r="BK35" s="372"/>
      <c r="BL35" s="372"/>
      <c r="BM35" s="372"/>
      <c r="BN35" s="372"/>
      <c r="BO35" s="372"/>
      <c r="BP35" s="372"/>
      <c r="BQ35" s="372"/>
      <c r="BR35" s="372"/>
      <c r="BS35" s="372"/>
      <c r="BT35" s="372"/>
      <c r="BU35" s="372"/>
      <c r="BV35" s="165"/>
      <c r="BW35" s="373">
        <f t="shared" ref="BW35:BW43" si="2">IF(BY35="","",BW34+1)</f>
        <v>15</v>
      </c>
      <c r="BX35" s="373"/>
      <c r="BY35" s="372" t="str">
        <f>IF('各会計、関係団体の財政状況及び健全化判断比率'!B69="","",'各会計、関係団体の財政状況及び健全化判断比率'!B69)</f>
        <v>鳥取県中部ふるさと広域連合 中部ふるさと市町村圏振興事業特別会計</v>
      </c>
      <c r="BZ35" s="372"/>
      <c r="CA35" s="372"/>
      <c r="CB35" s="372"/>
      <c r="CC35" s="372"/>
      <c r="CD35" s="372"/>
      <c r="CE35" s="372"/>
      <c r="CF35" s="372"/>
      <c r="CG35" s="372"/>
      <c r="CH35" s="372"/>
      <c r="CI35" s="372"/>
      <c r="CJ35" s="372"/>
      <c r="CK35" s="372"/>
      <c r="CL35" s="372"/>
      <c r="CM35" s="372"/>
      <c r="CN35" s="165"/>
      <c r="CO35" s="373">
        <f t="shared" ref="CO35:CO43" si="3">IF(CQ35="","",CO34+1)</f>
        <v>20</v>
      </c>
      <c r="CP35" s="373"/>
      <c r="CQ35" s="372" t="str">
        <f>IF('各会計、関係団体の財政状況及び健全化判断比率'!BS8="","",'各会計、関係団体の財政状況及び健全化判断比率'!BS8)</f>
        <v>赤瓦</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土地取得事業</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後期高齢者医療事業</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11</v>
      </c>
      <c r="BF36" s="373"/>
      <c r="BG36" s="372" t="str">
        <f>IF('各会計、関係団体の財政状況及び健全化判断比率'!B35="","",'各会計、関係団体の財政状況及び健全化判断比率'!B35)</f>
        <v>下水道事業</v>
      </c>
      <c r="BH36" s="372"/>
      <c r="BI36" s="372"/>
      <c r="BJ36" s="372"/>
      <c r="BK36" s="372"/>
      <c r="BL36" s="372"/>
      <c r="BM36" s="372"/>
      <c r="BN36" s="372"/>
      <c r="BO36" s="372"/>
      <c r="BP36" s="372"/>
      <c r="BQ36" s="372"/>
      <c r="BR36" s="372"/>
      <c r="BS36" s="372"/>
      <c r="BT36" s="372"/>
      <c r="BU36" s="372"/>
      <c r="BV36" s="165"/>
      <c r="BW36" s="373">
        <f t="shared" si="2"/>
        <v>16</v>
      </c>
      <c r="BX36" s="373"/>
      <c r="BY36" s="372" t="str">
        <f>IF('各会計、関係団体の財政状況及び健全化判断比率'!B70="","",'各会計、関係団体の財政状況及び健全化判断比率'!B70)</f>
        <v>鳥取県中部ふるさと広域連合 交通災害共済事業特別会計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7</v>
      </c>
      <c r="V37" s="373"/>
      <c r="W37" s="372" t="str">
        <f>IF('各会計、関係団体の財政状況及び健全化判断比率'!B31="","",'各会計、関係団体の財政状況及び健全化判断比率'!B31)</f>
        <v>駐車場事業</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12</v>
      </c>
      <c r="BF37" s="373"/>
      <c r="BG37" s="372" t="str">
        <f>IF('各会計、関係団体の財政状況及び健全化判断比率'!B36="","",'各会計、関係団体の財政状況及び健全化判断比率'!B36)</f>
        <v>集落排水事業</v>
      </c>
      <c r="BH37" s="372"/>
      <c r="BI37" s="372"/>
      <c r="BJ37" s="372"/>
      <c r="BK37" s="372"/>
      <c r="BL37" s="372"/>
      <c r="BM37" s="372"/>
      <c r="BN37" s="372"/>
      <c r="BO37" s="372"/>
      <c r="BP37" s="372"/>
      <c r="BQ37" s="372"/>
      <c r="BR37" s="372"/>
      <c r="BS37" s="372"/>
      <c r="BT37" s="372"/>
      <c r="BU37" s="372"/>
      <c r="BV37" s="165"/>
      <c r="BW37" s="373">
        <f t="shared" si="2"/>
        <v>17</v>
      </c>
      <c r="BX37" s="373"/>
      <c r="BY37" s="372" t="str">
        <f>IF('各会計、関係団体の財政状況及び健全化判断比率'!B71="","",'各会計、関係団体の財政状況及び健全化判断比率'!B71)</f>
        <v>鳥取県後期高齢者医療広域連合 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f t="shared" si="1"/>
        <v>13</v>
      </c>
      <c r="BF38" s="373"/>
      <c r="BG38" s="372" t="str">
        <f>IF('各会計、関係団体の財政状況及び健全化判断比率'!B37="","",'各会計、関係団体の財政状況及び健全化判断比率'!B37)</f>
        <v>国民宿舎事業</v>
      </c>
      <c r="BH38" s="372"/>
      <c r="BI38" s="372"/>
      <c r="BJ38" s="372"/>
      <c r="BK38" s="372"/>
      <c r="BL38" s="372"/>
      <c r="BM38" s="372"/>
      <c r="BN38" s="372"/>
      <c r="BO38" s="372"/>
      <c r="BP38" s="372"/>
      <c r="BQ38" s="372"/>
      <c r="BR38" s="372"/>
      <c r="BS38" s="372"/>
      <c r="BT38" s="372"/>
      <c r="BU38" s="372"/>
      <c r="BV38" s="165"/>
      <c r="BW38" s="373">
        <f t="shared" si="2"/>
        <v>18</v>
      </c>
      <c r="BX38" s="373"/>
      <c r="BY38" s="372" t="str">
        <f>IF('各会計、関係団体の財政状況及び健全化判断比率'!B72="","",'各会計、関係団体の財政状況及び健全化判断比率'!B72)</f>
        <v>鳥取県後期高齢者医療広域連合 後期高齢者医療特別会計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1" t="s">
        <v>522</v>
      </c>
      <c r="D34" s="1181"/>
      <c r="E34" s="1182"/>
      <c r="F34" s="32">
        <v>5.05</v>
      </c>
      <c r="G34" s="33">
        <v>5.51</v>
      </c>
      <c r="H34" s="33">
        <v>5.49</v>
      </c>
      <c r="I34" s="33">
        <v>6.01</v>
      </c>
      <c r="J34" s="34">
        <v>6.24</v>
      </c>
      <c r="K34" s="22"/>
      <c r="L34" s="22"/>
      <c r="M34" s="22"/>
      <c r="N34" s="22"/>
      <c r="O34" s="22"/>
      <c r="P34" s="22"/>
    </row>
    <row r="35" spans="1:16" ht="39" customHeight="1">
      <c r="A35" s="22"/>
      <c r="B35" s="35"/>
      <c r="C35" s="1175" t="s">
        <v>523</v>
      </c>
      <c r="D35" s="1176"/>
      <c r="E35" s="1177"/>
      <c r="F35" s="36">
        <v>2.78</v>
      </c>
      <c r="G35" s="37">
        <v>4.1900000000000004</v>
      </c>
      <c r="H35" s="37">
        <v>4.83</v>
      </c>
      <c r="I35" s="37">
        <v>2.0299999999999998</v>
      </c>
      <c r="J35" s="38">
        <v>4.96</v>
      </c>
      <c r="K35" s="22"/>
      <c r="L35" s="22"/>
      <c r="M35" s="22"/>
      <c r="N35" s="22"/>
      <c r="O35" s="22"/>
      <c r="P35" s="22"/>
    </row>
    <row r="36" spans="1:16" ht="39" customHeight="1">
      <c r="A36" s="22"/>
      <c r="B36" s="35"/>
      <c r="C36" s="1175" t="s">
        <v>524</v>
      </c>
      <c r="D36" s="1176"/>
      <c r="E36" s="1177"/>
      <c r="F36" s="36">
        <v>0.24</v>
      </c>
      <c r="G36" s="37">
        <v>0.24</v>
      </c>
      <c r="H36" s="37">
        <v>0.24</v>
      </c>
      <c r="I36" s="37">
        <v>0.24</v>
      </c>
      <c r="J36" s="38">
        <v>0.23</v>
      </c>
      <c r="K36" s="22"/>
      <c r="L36" s="22"/>
      <c r="M36" s="22"/>
      <c r="N36" s="22"/>
      <c r="O36" s="22"/>
      <c r="P36" s="22"/>
    </row>
    <row r="37" spans="1:16" ht="39" customHeight="1">
      <c r="A37" s="22"/>
      <c r="B37" s="35"/>
      <c r="C37" s="1175" t="s">
        <v>525</v>
      </c>
      <c r="D37" s="1176"/>
      <c r="E37" s="1177"/>
      <c r="F37" s="36">
        <v>0.3</v>
      </c>
      <c r="G37" s="37">
        <v>0.18</v>
      </c>
      <c r="H37" s="37">
        <v>1.07</v>
      </c>
      <c r="I37" s="37">
        <v>0.34</v>
      </c>
      <c r="J37" s="38">
        <v>0.21</v>
      </c>
      <c r="K37" s="22"/>
      <c r="L37" s="22"/>
      <c r="M37" s="22"/>
      <c r="N37" s="22"/>
      <c r="O37" s="22"/>
      <c r="P37" s="22"/>
    </row>
    <row r="38" spans="1:16" ht="39" customHeight="1">
      <c r="A38" s="22"/>
      <c r="B38" s="35"/>
      <c r="C38" s="1175" t="s">
        <v>526</v>
      </c>
      <c r="D38" s="1176"/>
      <c r="E38" s="1177"/>
      <c r="F38" s="36">
        <v>0.03</v>
      </c>
      <c r="G38" s="37">
        <v>0.42</v>
      </c>
      <c r="H38" s="37">
        <v>0.34</v>
      </c>
      <c r="I38" s="37">
        <v>0.21</v>
      </c>
      <c r="J38" s="38">
        <v>0.08</v>
      </c>
      <c r="K38" s="22"/>
      <c r="L38" s="22"/>
      <c r="M38" s="22"/>
      <c r="N38" s="22"/>
      <c r="O38" s="22"/>
      <c r="P38" s="22"/>
    </row>
    <row r="39" spans="1:16" ht="39" customHeight="1">
      <c r="A39" s="22"/>
      <c r="B39" s="35"/>
      <c r="C39" s="1175" t="s">
        <v>527</v>
      </c>
      <c r="D39" s="1176"/>
      <c r="E39" s="1177"/>
      <c r="F39" s="36">
        <v>0.02</v>
      </c>
      <c r="G39" s="37">
        <v>0.01</v>
      </c>
      <c r="H39" s="37">
        <v>0.01</v>
      </c>
      <c r="I39" s="37">
        <v>0.01</v>
      </c>
      <c r="J39" s="38">
        <v>0.02</v>
      </c>
      <c r="K39" s="22"/>
      <c r="L39" s="22"/>
      <c r="M39" s="22"/>
      <c r="N39" s="22"/>
      <c r="O39" s="22"/>
      <c r="P39" s="22"/>
    </row>
    <row r="40" spans="1:16" ht="39" customHeight="1">
      <c r="A40" s="22"/>
      <c r="B40" s="35"/>
      <c r="C40" s="1175" t="s">
        <v>528</v>
      </c>
      <c r="D40" s="1176"/>
      <c r="E40" s="1177"/>
      <c r="F40" s="36">
        <v>0</v>
      </c>
      <c r="G40" s="37">
        <v>0</v>
      </c>
      <c r="H40" s="37">
        <v>0</v>
      </c>
      <c r="I40" s="37">
        <v>0</v>
      </c>
      <c r="J40" s="38">
        <v>0</v>
      </c>
      <c r="K40" s="22"/>
      <c r="L40" s="22"/>
      <c r="M40" s="22"/>
      <c r="N40" s="22"/>
      <c r="O40" s="22"/>
      <c r="P40" s="22"/>
    </row>
    <row r="41" spans="1:16" ht="39" customHeight="1">
      <c r="A41" s="22"/>
      <c r="B41" s="35"/>
      <c r="C41" s="1175" t="s">
        <v>529</v>
      </c>
      <c r="D41" s="1176"/>
      <c r="E41" s="1177"/>
      <c r="F41" s="36">
        <v>0</v>
      </c>
      <c r="G41" s="37">
        <v>0</v>
      </c>
      <c r="H41" s="37">
        <v>0.02</v>
      </c>
      <c r="I41" s="37">
        <v>0</v>
      </c>
      <c r="J41" s="38">
        <v>0</v>
      </c>
      <c r="K41" s="22"/>
      <c r="L41" s="22"/>
      <c r="M41" s="22"/>
      <c r="N41" s="22"/>
      <c r="O41" s="22"/>
      <c r="P41" s="22"/>
    </row>
    <row r="42" spans="1:16" ht="39" customHeight="1">
      <c r="A42" s="22"/>
      <c r="B42" s="39"/>
      <c r="C42" s="1175" t="s">
        <v>530</v>
      </c>
      <c r="D42" s="1176"/>
      <c r="E42" s="1177"/>
      <c r="F42" s="36" t="s">
        <v>476</v>
      </c>
      <c r="G42" s="37" t="s">
        <v>476</v>
      </c>
      <c r="H42" s="37" t="s">
        <v>476</v>
      </c>
      <c r="I42" s="37" t="s">
        <v>476</v>
      </c>
      <c r="J42" s="38" t="s">
        <v>476</v>
      </c>
      <c r="K42" s="22"/>
      <c r="L42" s="22"/>
      <c r="M42" s="22"/>
      <c r="N42" s="22"/>
      <c r="O42" s="22"/>
      <c r="P42" s="22"/>
    </row>
    <row r="43" spans="1:16" ht="39" customHeight="1" thickBot="1">
      <c r="A43" s="22"/>
      <c r="B43" s="40"/>
      <c r="C43" s="1178" t="s">
        <v>531</v>
      </c>
      <c r="D43" s="1179"/>
      <c r="E43" s="118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9" zoomScale="75" zoomScaleNormal="75" zoomScaleSheetLayoutView="55" workbookViewId="0">
      <selection activeCell="Q55" sqref="Q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1" t="s">
        <v>11</v>
      </c>
      <c r="C45" s="1192"/>
      <c r="D45" s="58"/>
      <c r="E45" s="1197" t="s">
        <v>12</v>
      </c>
      <c r="F45" s="1197"/>
      <c r="G45" s="1197"/>
      <c r="H45" s="1197"/>
      <c r="I45" s="1197"/>
      <c r="J45" s="1198"/>
      <c r="K45" s="59">
        <v>3421</v>
      </c>
      <c r="L45" s="60">
        <v>3051</v>
      </c>
      <c r="M45" s="60">
        <v>2852</v>
      </c>
      <c r="N45" s="60">
        <v>2764</v>
      </c>
      <c r="O45" s="61">
        <v>2788</v>
      </c>
      <c r="P45" s="48"/>
      <c r="Q45" s="48"/>
      <c r="R45" s="48"/>
      <c r="S45" s="48"/>
      <c r="T45" s="48"/>
      <c r="U45" s="48"/>
    </row>
    <row r="46" spans="1:21" ht="30.75" customHeight="1">
      <c r="A46" s="48"/>
      <c r="B46" s="1193"/>
      <c r="C46" s="1194"/>
      <c r="D46" s="62"/>
      <c r="E46" s="1185" t="s">
        <v>13</v>
      </c>
      <c r="F46" s="1185"/>
      <c r="G46" s="1185"/>
      <c r="H46" s="1185"/>
      <c r="I46" s="1185"/>
      <c r="J46" s="1186"/>
      <c r="K46" s="63" t="s">
        <v>476</v>
      </c>
      <c r="L46" s="64" t="s">
        <v>476</v>
      </c>
      <c r="M46" s="64" t="s">
        <v>476</v>
      </c>
      <c r="N46" s="64" t="s">
        <v>476</v>
      </c>
      <c r="O46" s="65" t="s">
        <v>476</v>
      </c>
      <c r="P46" s="48"/>
      <c r="Q46" s="48"/>
      <c r="R46" s="48"/>
      <c r="S46" s="48"/>
      <c r="T46" s="48"/>
      <c r="U46" s="48"/>
    </row>
    <row r="47" spans="1:21" ht="30.75" customHeight="1">
      <c r="A47" s="48"/>
      <c r="B47" s="1193"/>
      <c r="C47" s="1194"/>
      <c r="D47" s="62"/>
      <c r="E47" s="1185" t="s">
        <v>14</v>
      </c>
      <c r="F47" s="1185"/>
      <c r="G47" s="1185"/>
      <c r="H47" s="1185"/>
      <c r="I47" s="1185"/>
      <c r="J47" s="1186"/>
      <c r="K47" s="63" t="s">
        <v>476</v>
      </c>
      <c r="L47" s="64" t="s">
        <v>476</v>
      </c>
      <c r="M47" s="64" t="s">
        <v>476</v>
      </c>
      <c r="N47" s="64" t="s">
        <v>476</v>
      </c>
      <c r="O47" s="65" t="s">
        <v>476</v>
      </c>
      <c r="P47" s="48"/>
      <c r="Q47" s="48"/>
      <c r="R47" s="48"/>
      <c r="S47" s="48"/>
      <c r="T47" s="48"/>
      <c r="U47" s="48"/>
    </row>
    <row r="48" spans="1:21" ht="30.75" customHeight="1">
      <c r="A48" s="48"/>
      <c r="B48" s="1193"/>
      <c r="C48" s="1194"/>
      <c r="D48" s="62"/>
      <c r="E48" s="1185" t="s">
        <v>15</v>
      </c>
      <c r="F48" s="1185"/>
      <c r="G48" s="1185"/>
      <c r="H48" s="1185"/>
      <c r="I48" s="1185"/>
      <c r="J48" s="1186"/>
      <c r="K48" s="63">
        <v>1371</v>
      </c>
      <c r="L48" s="64">
        <v>1389</v>
      </c>
      <c r="M48" s="64">
        <v>1414</v>
      </c>
      <c r="N48" s="64">
        <v>1433</v>
      </c>
      <c r="O48" s="65">
        <v>1406</v>
      </c>
      <c r="P48" s="48"/>
      <c r="Q48" s="48"/>
      <c r="R48" s="48"/>
      <c r="S48" s="48"/>
      <c r="T48" s="48"/>
      <c r="U48" s="48"/>
    </row>
    <row r="49" spans="1:21" ht="30.75" customHeight="1">
      <c r="A49" s="48"/>
      <c r="B49" s="1193"/>
      <c r="C49" s="1194"/>
      <c r="D49" s="62"/>
      <c r="E49" s="1185" t="s">
        <v>16</v>
      </c>
      <c r="F49" s="1185"/>
      <c r="G49" s="1185"/>
      <c r="H49" s="1185"/>
      <c r="I49" s="1185"/>
      <c r="J49" s="1186"/>
      <c r="K49" s="63">
        <v>223</v>
      </c>
      <c r="L49" s="64">
        <v>225</v>
      </c>
      <c r="M49" s="64">
        <v>182</v>
      </c>
      <c r="N49" s="64">
        <v>192</v>
      </c>
      <c r="O49" s="65">
        <v>166</v>
      </c>
      <c r="P49" s="48"/>
      <c r="Q49" s="48"/>
      <c r="R49" s="48"/>
      <c r="S49" s="48"/>
      <c r="T49" s="48"/>
      <c r="U49" s="48"/>
    </row>
    <row r="50" spans="1:21" ht="30.75" customHeight="1">
      <c r="A50" s="48"/>
      <c r="B50" s="1193"/>
      <c r="C50" s="1194"/>
      <c r="D50" s="62"/>
      <c r="E50" s="1185" t="s">
        <v>17</v>
      </c>
      <c r="F50" s="1185"/>
      <c r="G50" s="1185"/>
      <c r="H50" s="1185"/>
      <c r="I50" s="1185"/>
      <c r="J50" s="1186"/>
      <c r="K50" s="63">
        <v>37</v>
      </c>
      <c r="L50" s="64">
        <v>21</v>
      </c>
      <c r="M50" s="64">
        <v>13</v>
      </c>
      <c r="N50" s="64">
        <v>9</v>
      </c>
      <c r="O50" s="65">
        <v>4</v>
      </c>
      <c r="P50" s="48"/>
      <c r="Q50" s="48"/>
      <c r="R50" s="48"/>
      <c r="S50" s="48"/>
      <c r="T50" s="48"/>
      <c r="U50" s="48"/>
    </row>
    <row r="51" spans="1:21" ht="30.75" customHeight="1">
      <c r="A51" s="48"/>
      <c r="B51" s="1195"/>
      <c r="C51" s="1196"/>
      <c r="D51" s="66"/>
      <c r="E51" s="1185" t="s">
        <v>18</v>
      </c>
      <c r="F51" s="1185"/>
      <c r="G51" s="1185"/>
      <c r="H51" s="1185"/>
      <c r="I51" s="1185"/>
      <c r="J51" s="1186"/>
      <c r="K51" s="63" t="s">
        <v>476</v>
      </c>
      <c r="L51" s="64" t="s">
        <v>476</v>
      </c>
      <c r="M51" s="64" t="s">
        <v>476</v>
      </c>
      <c r="N51" s="64" t="s">
        <v>476</v>
      </c>
      <c r="O51" s="65" t="s">
        <v>476</v>
      </c>
      <c r="P51" s="48"/>
      <c r="Q51" s="48"/>
      <c r="R51" s="48"/>
      <c r="S51" s="48"/>
      <c r="T51" s="48"/>
      <c r="U51" s="48"/>
    </row>
    <row r="52" spans="1:21" ht="30.75" customHeight="1">
      <c r="A52" s="48"/>
      <c r="B52" s="1183" t="s">
        <v>19</v>
      </c>
      <c r="C52" s="1184"/>
      <c r="D52" s="66"/>
      <c r="E52" s="1185" t="s">
        <v>20</v>
      </c>
      <c r="F52" s="1185"/>
      <c r="G52" s="1185"/>
      <c r="H52" s="1185"/>
      <c r="I52" s="1185"/>
      <c r="J52" s="1186"/>
      <c r="K52" s="63">
        <v>3156</v>
      </c>
      <c r="L52" s="64">
        <v>3050</v>
      </c>
      <c r="M52" s="64">
        <v>2849</v>
      </c>
      <c r="N52" s="64">
        <v>2933</v>
      </c>
      <c r="O52" s="65">
        <v>2947</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1896</v>
      </c>
      <c r="L53" s="69">
        <v>1636</v>
      </c>
      <c r="M53" s="69">
        <v>1612</v>
      </c>
      <c r="N53" s="69">
        <v>1465</v>
      </c>
      <c r="O53" s="70">
        <v>1417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211" t="s">
        <v>24</v>
      </c>
      <c r="C41" s="1212"/>
      <c r="D41" s="81"/>
      <c r="E41" s="1213" t="s">
        <v>25</v>
      </c>
      <c r="F41" s="1213"/>
      <c r="G41" s="1213"/>
      <c r="H41" s="1214"/>
      <c r="I41" s="82">
        <v>27251</v>
      </c>
      <c r="J41" s="83">
        <v>28110</v>
      </c>
      <c r="K41" s="83">
        <v>28171</v>
      </c>
      <c r="L41" s="83">
        <v>29645</v>
      </c>
      <c r="M41" s="84">
        <v>31616</v>
      </c>
    </row>
    <row r="42" spans="2:13" ht="27.75" customHeight="1">
      <c r="B42" s="1201"/>
      <c r="C42" s="1202"/>
      <c r="D42" s="85"/>
      <c r="E42" s="1205" t="s">
        <v>26</v>
      </c>
      <c r="F42" s="1205"/>
      <c r="G42" s="1205"/>
      <c r="H42" s="1206"/>
      <c r="I42" s="86">
        <v>53</v>
      </c>
      <c r="J42" s="87">
        <v>34</v>
      </c>
      <c r="K42" s="87">
        <v>20</v>
      </c>
      <c r="L42" s="87">
        <v>11</v>
      </c>
      <c r="M42" s="88">
        <v>12</v>
      </c>
    </row>
    <row r="43" spans="2:13" ht="27.75" customHeight="1">
      <c r="B43" s="1201"/>
      <c r="C43" s="1202"/>
      <c r="D43" s="85"/>
      <c r="E43" s="1205" t="s">
        <v>27</v>
      </c>
      <c r="F43" s="1205"/>
      <c r="G43" s="1205"/>
      <c r="H43" s="1206"/>
      <c r="I43" s="86">
        <v>22910</v>
      </c>
      <c r="J43" s="87">
        <v>22330</v>
      </c>
      <c r="K43" s="87">
        <v>21724</v>
      </c>
      <c r="L43" s="87">
        <v>21166</v>
      </c>
      <c r="M43" s="88">
        <v>20364</v>
      </c>
    </row>
    <row r="44" spans="2:13" ht="27.75" customHeight="1">
      <c r="B44" s="1201"/>
      <c r="C44" s="1202"/>
      <c r="D44" s="85"/>
      <c r="E44" s="1205" t="s">
        <v>28</v>
      </c>
      <c r="F44" s="1205"/>
      <c r="G44" s="1205"/>
      <c r="H44" s="1206"/>
      <c r="I44" s="86">
        <v>1202</v>
      </c>
      <c r="J44" s="87">
        <v>1102</v>
      </c>
      <c r="K44" s="87">
        <v>1356</v>
      </c>
      <c r="L44" s="87">
        <v>1858</v>
      </c>
      <c r="M44" s="88">
        <v>1624</v>
      </c>
    </row>
    <row r="45" spans="2:13" ht="27.75" customHeight="1">
      <c r="B45" s="1201"/>
      <c r="C45" s="1202"/>
      <c r="D45" s="85"/>
      <c r="E45" s="1205" t="s">
        <v>29</v>
      </c>
      <c r="F45" s="1205"/>
      <c r="G45" s="1205"/>
      <c r="H45" s="1206"/>
      <c r="I45" s="86">
        <v>3247</v>
      </c>
      <c r="J45" s="87">
        <v>3160</v>
      </c>
      <c r="K45" s="87">
        <v>3065</v>
      </c>
      <c r="L45" s="87">
        <v>2676</v>
      </c>
      <c r="M45" s="88">
        <v>2796</v>
      </c>
    </row>
    <row r="46" spans="2:13" ht="27.75" customHeight="1">
      <c r="B46" s="1201"/>
      <c r="C46" s="1202"/>
      <c r="D46" s="85"/>
      <c r="E46" s="1205" t="s">
        <v>30</v>
      </c>
      <c r="F46" s="1205"/>
      <c r="G46" s="1205"/>
      <c r="H46" s="1206"/>
      <c r="I46" s="86">
        <v>13</v>
      </c>
      <c r="J46" s="87">
        <v>6</v>
      </c>
      <c r="K46" s="87">
        <v>4</v>
      </c>
      <c r="L46" s="87" t="s">
        <v>476</v>
      </c>
      <c r="M46" s="88">
        <v>3</v>
      </c>
    </row>
    <row r="47" spans="2:13" ht="27.75" customHeight="1">
      <c r="B47" s="1201"/>
      <c r="C47" s="1202"/>
      <c r="D47" s="85"/>
      <c r="E47" s="1205" t="s">
        <v>31</v>
      </c>
      <c r="F47" s="1205"/>
      <c r="G47" s="1205"/>
      <c r="H47" s="1206"/>
      <c r="I47" s="86" t="s">
        <v>476</v>
      </c>
      <c r="J47" s="87" t="s">
        <v>476</v>
      </c>
      <c r="K47" s="87" t="s">
        <v>476</v>
      </c>
      <c r="L47" s="87" t="s">
        <v>476</v>
      </c>
      <c r="M47" s="88" t="s">
        <v>476</v>
      </c>
    </row>
    <row r="48" spans="2:13" ht="27.75" customHeight="1">
      <c r="B48" s="1203"/>
      <c r="C48" s="1204"/>
      <c r="D48" s="85"/>
      <c r="E48" s="1205" t="s">
        <v>32</v>
      </c>
      <c r="F48" s="1205"/>
      <c r="G48" s="1205"/>
      <c r="H48" s="1206"/>
      <c r="I48" s="86" t="s">
        <v>476</v>
      </c>
      <c r="J48" s="87" t="s">
        <v>476</v>
      </c>
      <c r="K48" s="87" t="s">
        <v>476</v>
      </c>
      <c r="L48" s="87" t="s">
        <v>476</v>
      </c>
      <c r="M48" s="88" t="s">
        <v>476</v>
      </c>
    </row>
    <row r="49" spans="2:13" ht="27.75" customHeight="1">
      <c r="B49" s="1199" t="s">
        <v>33</v>
      </c>
      <c r="C49" s="1200"/>
      <c r="D49" s="89"/>
      <c r="E49" s="1205" t="s">
        <v>34</v>
      </c>
      <c r="F49" s="1205"/>
      <c r="G49" s="1205"/>
      <c r="H49" s="1206"/>
      <c r="I49" s="86">
        <v>3933</v>
      </c>
      <c r="J49" s="87">
        <v>4370</v>
      </c>
      <c r="K49" s="87">
        <v>4600</v>
      </c>
      <c r="L49" s="87">
        <v>4443</v>
      </c>
      <c r="M49" s="88">
        <v>4787</v>
      </c>
    </row>
    <row r="50" spans="2:13" ht="27.75" customHeight="1">
      <c r="B50" s="1201"/>
      <c r="C50" s="1202"/>
      <c r="D50" s="85"/>
      <c r="E50" s="1205" t="s">
        <v>35</v>
      </c>
      <c r="F50" s="1205"/>
      <c r="G50" s="1205"/>
      <c r="H50" s="1206"/>
      <c r="I50" s="86">
        <v>1714</v>
      </c>
      <c r="J50" s="87">
        <v>1487</v>
      </c>
      <c r="K50" s="87">
        <v>1438</v>
      </c>
      <c r="L50" s="87">
        <v>2134</v>
      </c>
      <c r="M50" s="88">
        <v>2545</v>
      </c>
    </row>
    <row r="51" spans="2:13" ht="27.75" customHeight="1">
      <c r="B51" s="1203"/>
      <c r="C51" s="1204"/>
      <c r="D51" s="85"/>
      <c r="E51" s="1205" t="s">
        <v>36</v>
      </c>
      <c r="F51" s="1205"/>
      <c r="G51" s="1205"/>
      <c r="H51" s="1206"/>
      <c r="I51" s="86">
        <v>32887</v>
      </c>
      <c r="J51" s="87">
        <v>33754</v>
      </c>
      <c r="K51" s="87">
        <v>34434</v>
      </c>
      <c r="L51" s="87">
        <v>34479</v>
      </c>
      <c r="M51" s="88">
        <v>35451</v>
      </c>
    </row>
    <row r="52" spans="2:13" ht="27.75" customHeight="1" thickBot="1">
      <c r="B52" s="1207" t="s">
        <v>37</v>
      </c>
      <c r="C52" s="1208"/>
      <c r="D52" s="90"/>
      <c r="E52" s="1209" t="s">
        <v>38</v>
      </c>
      <c r="F52" s="1209"/>
      <c r="G52" s="1209"/>
      <c r="H52" s="1210"/>
      <c r="I52" s="91">
        <v>16142</v>
      </c>
      <c r="J52" s="92">
        <v>15131</v>
      </c>
      <c r="K52" s="92">
        <v>13868</v>
      </c>
      <c r="L52" s="92">
        <v>14299</v>
      </c>
      <c r="M52" s="93">
        <v>13631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E37" zoomScaleNormal="100" zoomScaleSheetLayoutView="55" workbookViewId="0">
      <selection activeCell="G65" sqref="G65:O69"/>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541</v>
      </c>
      <c r="C41" s="246"/>
      <c r="D41" s="246"/>
      <c r="E41" s="246"/>
      <c r="F41" s="246"/>
      <c r="G41" s="246"/>
      <c r="H41" s="246"/>
      <c r="I41" s="246"/>
      <c r="J41" s="246"/>
      <c r="K41" s="246"/>
      <c r="L41" s="246"/>
      <c r="M41" s="246"/>
      <c r="N41" s="246"/>
      <c r="O41" s="246"/>
      <c r="P41" s="247"/>
    </row>
    <row r="42" spans="2:17">
      <c r="B42" s="248"/>
      <c r="C42" s="244"/>
      <c r="D42" s="244"/>
      <c r="E42" s="244"/>
      <c r="F42" s="244"/>
      <c r="G42" s="351" t="s">
        <v>542</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543</v>
      </c>
    </row>
    <row r="50" spans="1:17">
      <c r="B50" s="248"/>
      <c r="C50" s="244"/>
      <c r="D50" s="244"/>
      <c r="E50" s="244"/>
      <c r="F50" s="244"/>
      <c r="G50" s="1224"/>
      <c r="H50" s="1225"/>
      <c r="I50" s="1225"/>
      <c r="J50" s="1226"/>
      <c r="K50" s="354" t="s">
        <v>516</v>
      </c>
      <c r="L50" s="354" t="s">
        <v>517</v>
      </c>
      <c r="M50" s="354" t="s">
        <v>518</v>
      </c>
      <c r="N50" s="354" t="s">
        <v>519</v>
      </c>
      <c r="O50" s="354" t="s">
        <v>520</v>
      </c>
    </row>
    <row r="51" spans="1:17">
      <c r="B51" s="248"/>
      <c r="C51" s="244"/>
      <c r="D51" s="244"/>
      <c r="E51" s="244"/>
      <c r="F51" s="244"/>
      <c r="G51" s="1227" t="s">
        <v>544</v>
      </c>
      <c r="H51" s="1228"/>
      <c r="I51" s="1233" t="s">
        <v>545</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546</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547</v>
      </c>
      <c r="H55" s="1241"/>
      <c r="I55" s="1237" t="s">
        <v>545</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546</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548</v>
      </c>
      <c r="C63" s="244"/>
      <c r="D63" s="244"/>
      <c r="E63" s="244"/>
      <c r="F63" s="244"/>
      <c r="G63" s="244"/>
      <c r="H63" s="244"/>
      <c r="I63" s="244"/>
      <c r="J63" s="244"/>
      <c r="K63" s="244"/>
      <c r="L63" s="244"/>
      <c r="M63" s="244"/>
      <c r="N63" s="244"/>
      <c r="O63" s="244"/>
    </row>
    <row r="64" spans="1:17">
      <c r="B64" s="248"/>
      <c r="C64" s="244"/>
      <c r="D64" s="244"/>
      <c r="E64" s="244"/>
      <c r="F64" s="244"/>
      <c r="G64" s="351" t="s">
        <v>542</v>
      </c>
      <c r="I64" s="352"/>
      <c r="J64" s="352"/>
      <c r="K64" s="352"/>
      <c r="L64" s="244"/>
      <c r="M64" s="244"/>
      <c r="N64" s="244"/>
      <c r="O64" s="244"/>
    </row>
    <row r="65" spans="2:30">
      <c r="B65" s="248"/>
      <c r="C65" s="244"/>
      <c r="D65" s="244"/>
      <c r="E65" s="244"/>
      <c r="F65" s="244"/>
      <c r="G65" s="1247" t="s">
        <v>551</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549</v>
      </c>
      <c r="I71" s="368"/>
      <c r="J71" s="364"/>
      <c r="K71" s="364"/>
      <c r="L71" s="365"/>
      <c r="M71" s="364"/>
      <c r="N71" s="365"/>
      <c r="O71" s="366"/>
    </row>
    <row r="72" spans="2:30">
      <c r="B72" s="248"/>
      <c r="C72" s="244"/>
      <c r="D72" s="244"/>
      <c r="E72" s="244"/>
      <c r="F72" s="244"/>
      <c r="G72" s="1224"/>
      <c r="H72" s="1225"/>
      <c r="I72" s="1225"/>
      <c r="J72" s="1226"/>
      <c r="K72" s="354" t="s">
        <v>516</v>
      </c>
      <c r="L72" s="354" t="s">
        <v>517</v>
      </c>
      <c r="M72" s="354" t="s">
        <v>518</v>
      </c>
      <c r="N72" s="354" t="s">
        <v>519</v>
      </c>
      <c r="O72" s="354" t="s">
        <v>520</v>
      </c>
    </row>
    <row r="73" spans="2:30">
      <c r="B73" s="248"/>
      <c r="C73" s="244"/>
      <c r="D73" s="244"/>
      <c r="E73" s="244"/>
      <c r="F73" s="244"/>
      <c r="G73" s="1227" t="s">
        <v>544</v>
      </c>
      <c r="H73" s="1228"/>
      <c r="I73" s="1233" t="s">
        <v>545</v>
      </c>
      <c r="J73" s="1233"/>
      <c r="K73" s="1248">
        <v>137.19999999999999</v>
      </c>
      <c r="L73" s="1248">
        <v>130.5</v>
      </c>
      <c r="M73" s="1236">
        <v>119.4</v>
      </c>
      <c r="N73" s="1236">
        <v>125.5</v>
      </c>
      <c r="O73" s="1236">
        <v>117.8</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550</v>
      </c>
      <c r="J75" s="1237"/>
      <c r="K75" s="1249">
        <v>17.7</v>
      </c>
      <c r="L75" s="1249">
        <v>16</v>
      </c>
      <c r="M75" s="1249">
        <v>14.7</v>
      </c>
      <c r="N75" s="1249">
        <v>13.6</v>
      </c>
      <c r="O75" s="1249">
        <v>13</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547</v>
      </c>
      <c r="H77" s="1241"/>
      <c r="I77" s="1237" t="s">
        <v>545</v>
      </c>
      <c r="J77" s="1237"/>
      <c r="K77" s="1248">
        <v>69.2</v>
      </c>
      <c r="L77" s="1248">
        <v>58.2</v>
      </c>
      <c r="M77" s="1236">
        <v>50.3</v>
      </c>
      <c r="N77" s="1236">
        <v>45.9</v>
      </c>
      <c r="O77" s="1236">
        <v>58.5</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550</v>
      </c>
      <c r="J79" s="1246"/>
      <c r="K79" s="1251">
        <v>11.1</v>
      </c>
      <c r="L79" s="1251">
        <v>10.3</v>
      </c>
      <c r="M79" s="1251">
        <v>9.6</v>
      </c>
      <c r="N79" s="1251">
        <v>8.8000000000000007</v>
      </c>
      <c r="O79" s="1251">
        <v>10.7</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76489</v>
      </c>
      <c r="E3" s="116"/>
      <c r="F3" s="117">
        <v>47569</v>
      </c>
      <c r="G3" s="118"/>
      <c r="H3" s="119"/>
    </row>
    <row r="4" spans="1:8">
      <c r="A4" s="120"/>
      <c r="B4" s="121"/>
      <c r="C4" s="122"/>
      <c r="D4" s="123">
        <v>38078</v>
      </c>
      <c r="E4" s="124"/>
      <c r="F4" s="125">
        <v>26255</v>
      </c>
      <c r="G4" s="126"/>
      <c r="H4" s="127"/>
    </row>
    <row r="5" spans="1:8">
      <c r="A5" s="108" t="s">
        <v>510</v>
      </c>
      <c r="B5" s="113"/>
      <c r="C5" s="114"/>
      <c r="D5" s="115">
        <v>64754</v>
      </c>
      <c r="E5" s="116"/>
      <c r="F5" s="117">
        <v>50880</v>
      </c>
      <c r="G5" s="118"/>
      <c r="H5" s="119"/>
    </row>
    <row r="6" spans="1:8">
      <c r="A6" s="120"/>
      <c r="B6" s="121"/>
      <c r="C6" s="122"/>
      <c r="D6" s="123">
        <v>37585</v>
      </c>
      <c r="E6" s="124"/>
      <c r="F6" s="125">
        <v>26879</v>
      </c>
      <c r="G6" s="126"/>
      <c r="H6" s="127"/>
    </row>
    <row r="7" spans="1:8">
      <c r="A7" s="108" t="s">
        <v>511</v>
      </c>
      <c r="B7" s="113"/>
      <c r="C7" s="114"/>
      <c r="D7" s="115">
        <v>63200</v>
      </c>
      <c r="E7" s="116"/>
      <c r="F7" s="117">
        <v>63956</v>
      </c>
      <c r="G7" s="118"/>
      <c r="H7" s="119"/>
    </row>
    <row r="8" spans="1:8">
      <c r="A8" s="120"/>
      <c r="B8" s="121"/>
      <c r="C8" s="122"/>
      <c r="D8" s="123">
        <v>30624</v>
      </c>
      <c r="E8" s="124"/>
      <c r="F8" s="125">
        <v>29239</v>
      </c>
      <c r="G8" s="126"/>
      <c r="H8" s="127"/>
    </row>
    <row r="9" spans="1:8">
      <c r="A9" s="108" t="s">
        <v>512</v>
      </c>
      <c r="B9" s="113"/>
      <c r="C9" s="114"/>
      <c r="D9" s="115">
        <v>99671</v>
      </c>
      <c r="E9" s="116"/>
      <c r="F9" s="117">
        <v>66255</v>
      </c>
      <c r="G9" s="118"/>
      <c r="H9" s="119"/>
    </row>
    <row r="10" spans="1:8">
      <c r="A10" s="120"/>
      <c r="B10" s="121"/>
      <c r="C10" s="122"/>
      <c r="D10" s="123">
        <v>67784</v>
      </c>
      <c r="E10" s="124"/>
      <c r="F10" s="125">
        <v>31822</v>
      </c>
      <c r="G10" s="126"/>
      <c r="H10" s="127"/>
    </row>
    <row r="11" spans="1:8">
      <c r="A11" s="108" t="s">
        <v>513</v>
      </c>
      <c r="B11" s="113"/>
      <c r="C11" s="114"/>
      <c r="D11" s="115">
        <v>118626</v>
      </c>
      <c r="E11" s="116"/>
      <c r="F11" s="117">
        <v>85459</v>
      </c>
      <c r="G11" s="118"/>
      <c r="H11" s="119"/>
    </row>
    <row r="12" spans="1:8">
      <c r="A12" s="120"/>
      <c r="B12" s="121"/>
      <c r="C12" s="128"/>
      <c r="D12" s="123">
        <v>63518</v>
      </c>
      <c r="E12" s="124"/>
      <c r="F12" s="125">
        <v>44378</v>
      </c>
      <c r="G12" s="126"/>
      <c r="H12" s="127"/>
    </row>
    <row r="13" spans="1:8">
      <c r="A13" s="108"/>
      <c r="B13" s="113"/>
      <c r="C13" s="129"/>
      <c r="D13" s="130">
        <v>84548</v>
      </c>
      <c r="E13" s="131"/>
      <c r="F13" s="132">
        <v>62824</v>
      </c>
      <c r="G13" s="133"/>
      <c r="H13" s="119"/>
    </row>
    <row r="14" spans="1:8">
      <c r="A14" s="120"/>
      <c r="B14" s="121"/>
      <c r="C14" s="122"/>
      <c r="D14" s="123">
        <v>47518</v>
      </c>
      <c r="E14" s="124"/>
      <c r="F14" s="125">
        <v>31715</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3.03</v>
      </c>
      <c r="C19" s="134">
        <f>ROUND(VALUE(SUBSTITUTE(実質収支比率等に係る経年分析!G$48,"▲","-")),2)</f>
        <v>4.4400000000000004</v>
      </c>
      <c r="D19" s="134">
        <f>ROUND(VALUE(SUBSTITUTE(実質収支比率等に係る経年分析!H$48,"▲","-")),2)</f>
        <v>5.08</v>
      </c>
      <c r="E19" s="134">
        <f>ROUND(VALUE(SUBSTITUTE(実質収支比率等に係る経年分析!I$48,"▲","-")),2)</f>
        <v>2.27</v>
      </c>
      <c r="F19" s="134">
        <f>ROUND(VALUE(SUBSTITUTE(実質収支比率等に係る経年分析!J$48,"▲","-")),2)</f>
        <v>5.19</v>
      </c>
    </row>
    <row r="20" spans="1:11">
      <c r="A20" s="134" t="s">
        <v>43</v>
      </c>
      <c r="B20" s="134">
        <f>ROUND(VALUE(SUBSTITUTE(実質収支比率等に係る経年分析!F$47,"▲","-")),2)</f>
        <v>10.39</v>
      </c>
      <c r="C20" s="134">
        <f>ROUND(VALUE(SUBSTITUTE(実質収支比率等に係る経年分析!G$47,"▲","-")),2)</f>
        <v>13.01</v>
      </c>
      <c r="D20" s="134">
        <f>ROUND(VALUE(SUBSTITUTE(実質収支比率等に係る経年分析!H$47,"▲","-")),2)</f>
        <v>13.03</v>
      </c>
      <c r="E20" s="134">
        <f>ROUND(VALUE(SUBSTITUTE(実質収支比率等に係る経年分析!I$47,"▲","-")),2)</f>
        <v>11.05</v>
      </c>
      <c r="F20" s="134">
        <f>ROUND(VALUE(SUBSTITUTE(実質収支比率等に係る経年分析!J$47,"▲","-")),2)</f>
        <v>10.91</v>
      </c>
    </row>
    <row r="21" spans="1:11">
      <c r="A21" s="134" t="s">
        <v>44</v>
      </c>
      <c r="B21" s="134">
        <f>IF(ISNUMBER(VALUE(SUBSTITUTE(実質収支比率等に係る経年分析!F$49,"▲","-"))),ROUND(VALUE(SUBSTITUTE(実質収支比率等に係る経年分析!F$49,"▲","-")),2),NA())</f>
        <v>1.26</v>
      </c>
      <c r="C21" s="134">
        <f>IF(ISNUMBER(VALUE(SUBSTITUTE(実質収支比率等に係る経年分析!G$49,"▲","-"))),ROUND(VALUE(SUBSTITUTE(実質収支比率等に係る経年分析!G$49,"▲","-")),2),NA())</f>
        <v>3.86</v>
      </c>
      <c r="D21" s="134">
        <f>IF(ISNUMBER(VALUE(SUBSTITUTE(実質収支比率等に係る経年分析!H$49,"▲","-"))),ROUND(VALUE(SUBSTITUTE(実質収支比率等に係る経年分析!H$49,"▲","-")),2),NA())</f>
        <v>0.65</v>
      </c>
      <c r="E21" s="134">
        <f>IF(ISNUMBER(VALUE(SUBSTITUTE(実質収支比率等に係る経年分析!I$49,"▲","-"))),ROUND(VALUE(SUBSTITUTE(実質収支比率等に係る経年分析!I$49,"▲","-")),2),NA())</f>
        <v>-4.95</v>
      </c>
      <c r="F21" s="134">
        <f>IF(ISNUMBER(VALUE(SUBSTITUTE(実質収支比率等に係る経年分析!J$49,"▲","-"))),ROUND(VALUE(SUBSTITUTE(実質収支比率等に係る経年分析!J$49,"▲","-")),2),NA())</f>
        <v>2.96</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温泉配湯事業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駐車場事業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国民健康保険事業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c r="A33" s="135" t="str">
        <f>IF(連結実質赤字比率に係る赤字・黒字の構成分析!C$37="",NA(),連結実質赤字比率に係る赤字・黒字の構成分析!C$37)</f>
        <v>介護保険事業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0.21</v>
      </c>
    </row>
    <row r="34" spans="1:16">
      <c r="A34" s="135" t="str">
        <f>IF(連結実質赤字比率に係る赤字・黒字の構成分析!C$36="",NA(),連結実質赤字比率に係る赤字・黒字の構成分析!C$36)</f>
        <v>住宅資金貸付事業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2.78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4.1900000000000004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4.83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2.0299999999999998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4.96</v>
      </c>
    </row>
    <row r="36" spans="1:16">
      <c r="A36" s="135" t="str">
        <f>IF(連結実質赤字比率に係る赤字・黒字の構成分析!C$34="",NA(),連結実質赤字比率に係る赤字・黒字の構成分析!C$34)</f>
        <v>水道事業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5.05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5.51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5.49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6.01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6.24</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3156</v>
      </c>
      <c r="E42" s="136"/>
      <c r="F42" s="136"/>
      <c r="G42" s="136">
        <f>'実質公債費比率（分子）の構造'!L$52</f>
        <v>3050</v>
      </c>
      <c r="H42" s="136"/>
      <c r="I42" s="136"/>
      <c r="J42" s="136">
        <f>'実質公債費比率（分子）の構造'!M$52</f>
        <v>2849</v>
      </c>
      <c r="K42" s="136"/>
      <c r="L42" s="136"/>
      <c r="M42" s="136">
        <f>'実質公債費比率（分子）の構造'!N$52</f>
        <v>2933</v>
      </c>
      <c r="N42" s="136"/>
      <c r="O42" s="136"/>
      <c r="P42" s="136">
        <f>'実質公債費比率（分子）の構造'!O$52</f>
        <v>2947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37</v>
      </c>
      <c r="C44" s="136"/>
      <c r="D44" s="136"/>
      <c r="E44" s="136">
        <f>'実質公債費比率（分子）の構造'!L$50</f>
        <v>21</v>
      </c>
      <c r="F44" s="136"/>
      <c r="G44" s="136"/>
      <c r="H44" s="136">
        <f>'実質公債費比率（分子）の構造'!M$50</f>
        <v>13</v>
      </c>
      <c r="I44" s="136"/>
      <c r="J44" s="136"/>
      <c r="K44" s="136">
        <f>'実質公債費比率（分子）の構造'!N$50</f>
        <v>9</v>
      </c>
      <c r="L44" s="136"/>
      <c r="M44" s="136"/>
      <c r="N44" s="136">
        <f>'実質公債費比率（分子）の構造'!O$50</f>
        <v>4</v>
      </c>
      <c r="O44" s="136"/>
      <c r="P44" s="136"/>
    </row>
    <row r="45" spans="1:16">
      <c r="A45" s="136" t="s">
        <v>54</v>
      </c>
      <c r="B45" s="136">
        <f>'実質公債費比率（分子）の構造'!K$49</f>
        <v>223</v>
      </c>
      <c r="C45" s="136"/>
      <c r="D45" s="136"/>
      <c r="E45" s="136">
        <f>'実質公債費比率（分子）の構造'!L$49</f>
        <v>225</v>
      </c>
      <c r="F45" s="136"/>
      <c r="G45" s="136"/>
      <c r="H45" s="136">
        <f>'実質公債費比率（分子）の構造'!M$49</f>
        <v>182</v>
      </c>
      <c r="I45" s="136"/>
      <c r="J45" s="136"/>
      <c r="K45" s="136">
        <f>'実質公債費比率（分子）の構造'!N$49</f>
        <v>192</v>
      </c>
      <c r="L45" s="136"/>
      <c r="M45" s="136"/>
      <c r="N45" s="136">
        <f>'実質公債費比率（分子）の構造'!O$49</f>
        <v>166</v>
      </c>
      <c r="O45" s="136"/>
      <c r="P45" s="136"/>
    </row>
    <row r="46" spans="1:16">
      <c r="A46" s="136" t="s">
        <v>55</v>
      </c>
      <c r="B46" s="136">
        <f>'実質公債費比率（分子）の構造'!K$48</f>
        <v>1371</v>
      </c>
      <c r="C46" s="136"/>
      <c r="D46" s="136"/>
      <c r="E46" s="136">
        <f>'実質公債費比率（分子）の構造'!L$48</f>
        <v>1389</v>
      </c>
      <c r="F46" s="136"/>
      <c r="G46" s="136"/>
      <c r="H46" s="136">
        <f>'実質公債費比率（分子）の構造'!M$48</f>
        <v>1414</v>
      </c>
      <c r="I46" s="136"/>
      <c r="J46" s="136"/>
      <c r="K46" s="136">
        <f>'実質公債費比率（分子）の構造'!N$48</f>
        <v>1433</v>
      </c>
      <c r="L46" s="136"/>
      <c r="M46" s="136"/>
      <c r="N46" s="136">
        <f>'実質公債費比率（分子）の構造'!O$48</f>
        <v>1406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3421</v>
      </c>
      <c r="C49" s="136"/>
      <c r="D49" s="136"/>
      <c r="E49" s="136">
        <f>'実質公債費比率（分子）の構造'!L$45</f>
        <v>3051</v>
      </c>
      <c r="F49" s="136"/>
      <c r="G49" s="136"/>
      <c r="H49" s="136">
        <f>'実質公債費比率（分子）の構造'!M$45</f>
        <v>2852</v>
      </c>
      <c r="I49" s="136"/>
      <c r="J49" s="136"/>
      <c r="K49" s="136">
        <f>'実質公債費比率（分子）の構造'!N$45</f>
        <v>2764</v>
      </c>
      <c r="L49" s="136"/>
      <c r="M49" s="136"/>
      <c r="N49" s="136">
        <f>'実質公債費比率（分子）の構造'!O$45</f>
        <v>2788</v>
      </c>
      <c r="O49" s="136"/>
      <c r="P49" s="136"/>
    </row>
    <row r="50" spans="1:16">
      <c r="A50" s="136" t="s">
        <v>59</v>
      </c>
      <c r="B50" s="136" t="e">
        <f>NA()</f>
        <v>#N/A</v>
      </c>
      <c r="C50" s="136">
        <f>IF(ISNUMBER('実質公債費比率（分子）の構造'!K$53),'実質公債費比率（分子）の構造'!K$53,NA())</f>
        <v>1896</v>
      </c>
      <c r="D50" s="136" t="e">
        <f>NA()</f>
        <v>#N/A</v>
      </c>
      <c r="E50" s="136" t="e">
        <f>NA()</f>
        <v>#N/A</v>
      </c>
      <c r="F50" s="136">
        <f>IF(ISNUMBER('実質公債費比率（分子）の構造'!L$53),'実質公債費比率（分子）の構造'!L$53,NA())</f>
        <v>1636</v>
      </c>
      <c r="G50" s="136" t="e">
        <f>NA()</f>
        <v>#N/A</v>
      </c>
      <c r="H50" s="136" t="e">
        <f>NA()</f>
        <v>#N/A</v>
      </c>
      <c r="I50" s="136">
        <f>IF(ISNUMBER('実質公債費比率（分子）の構造'!M$53),'実質公債費比率（分子）の構造'!M$53,NA())</f>
        <v>1612</v>
      </c>
      <c r="J50" s="136" t="e">
        <f>NA()</f>
        <v>#N/A</v>
      </c>
      <c r="K50" s="136" t="e">
        <f>NA()</f>
        <v>#N/A</v>
      </c>
      <c r="L50" s="136">
        <f>IF(ISNUMBER('実質公債費比率（分子）の構造'!N$53),'実質公債費比率（分子）の構造'!N$53,NA())</f>
        <v>1465</v>
      </c>
      <c r="M50" s="136" t="e">
        <f>NA()</f>
        <v>#N/A</v>
      </c>
      <c r="N50" s="136" t="e">
        <f>NA()</f>
        <v>#N/A</v>
      </c>
      <c r="O50" s="136">
        <f>IF(ISNUMBER('実質公債費比率（分子）の構造'!O$53),'実質公債費比率（分子）の構造'!O$53,NA())</f>
        <v>1417</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32887</v>
      </c>
      <c r="E56" s="135"/>
      <c r="F56" s="135"/>
      <c r="G56" s="135">
        <f>'将来負担比率（分子）の構造'!J$51</f>
        <v>33754</v>
      </c>
      <c r="H56" s="135"/>
      <c r="I56" s="135"/>
      <c r="J56" s="135">
        <f>'将来負担比率（分子）の構造'!K$51</f>
        <v>34434</v>
      </c>
      <c r="K56" s="135"/>
      <c r="L56" s="135"/>
      <c r="M56" s="135">
        <f>'将来負担比率（分子）の構造'!L$51</f>
        <v>34479</v>
      </c>
      <c r="N56" s="135"/>
      <c r="O56" s="135"/>
      <c r="P56" s="135">
        <f>'将来負担比率（分子）の構造'!M$51</f>
        <v>35451</v>
      </c>
    </row>
    <row r="57" spans="1:16">
      <c r="A57" s="135" t="s">
        <v>35</v>
      </c>
      <c r="B57" s="135"/>
      <c r="C57" s="135"/>
      <c r="D57" s="135">
        <f>'将来負担比率（分子）の構造'!I$50</f>
        <v>1714</v>
      </c>
      <c r="E57" s="135"/>
      <c r="F57" s="135"/>
      <c r="G57" s="135">
        <f>'将来負担比率（分子）の構造'!J$50</f>
        <v>1487</v>
      </c>
      <c r="H57" s="135"/>
      <c r="I57" s="135"/>
      <c r="J57" s="135">
        <f>'将来負担比率（分子）の構造'!K$50</f>
        <v>1438</v>
      </c>
      <c r="K57" s="135"/>
      <c r="L57" s="135"/>
      <c r="M57" s="135">
        <f>'将来負担比率（分子）の構造'!L$50</f>
        <v>2134</v>
      </c>
      <c r="N57" s="135"/>
      <c r="O57" s="135"/>
      <c r="P57" s="135">
        <f>'将来負担比率（分子）の構造'!M$50</f>
        <v>2545</v>
      </c>
    </row>
    <row r="58" spans="1:16">
      <c r="A58" s="135" t="s">
        <v>34</v>
      </c>
      <c r="B58" s="135"/>
      <c r="C58" s="135"/>
      <c r="D58" s="135">
        <f>'将来負担比率（分子）の構造'!I$49</f>
        <v>3933</v>
      </c>
      <c r="E58" s="135"/>
      <c r="F58" s="135"/>
      <c r="G58" s="135">
        <f>'将来負担比率（分子）の構造'!J$49</f>
        <v>4370</v>
      </c>
      <c r="H58" s="135"/>
      <c r="I58" s="135"/>
      <c r="J58" s="135">
        <f>'将来負担比率（分子）の構造'!K$49</f>
        <v>4600</v>
      </c>
      <c r="K58" s="135"/>
      <c r="L58" s="135"/>
      <c r="M58" s="135">
        <f>'将来負担比率（分子）の構造'!L$49</f>
        <v>4443</v>
      </c>
      <c r="N58" s="135"/>
      <c r="O58" s="135"/>
      <c r="P58" s="135">
        <f>'将来負担比率（分子）の構造'!M$49</f>
        <v>4787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13</v>
      </c>
      <c r="C61" s="135"/>
      <c r="D61" s="135"/>
      <c r="E61" s="135">
        <f>'将来負担比率（分子）の構造'!J$46</f>
        <v>6</v>
      </c>
      <c r="F61" s="135"/>
      <c r="G61" s="135"/>
      <c r="H61" s="135">
        <f>'将来負担比率（分子）の構造'!K$46</f>
        <v>4</v>
      </c>
      <c r="I61" s="135"/>
      <c r="J61" s="135"/>
      <c r="K61" s="135" t="str">
        <f>'将来負担比率（分子）の構造'!L$46</f>
        <v>-</v>
      </c>
      <c r="L61" s="135"/>
      <c r="M61" s="135"/>
      <c r="N61" s="135">
        <f>'将来負担比率（分子）の構造'!M$46</f>
        <v>3</v>
      </c>
      <c r="O61" s="135"/>
      <c r="P61" s="135"/>
    </row>
    <row r="62" spans="1:16">
      <c r="A62" s="135" t="s">
        <v>29</v>
      </c>
      <c r="B62" s="135">
        <f>'将来負担比率（分子）の構造'!I$45</f>
        <v>3247</v>
      </c>
      <c r="C62" s="135"/>
      <c r="D62" s="135"/>
      <c r="E62" s="135">
        <f>'将来負担比率（分子）の構造'!J$45</f>
        <v>3160</v>
      </c>
      <c r="F62" s="135"/>
      <c r="G62" s="135"/>
      <c r="H62" s="135">
        <f>'将来負担比率（分子）の構造'!K$45</f>
        <v>3065</v>
      </c>
      <c r="I62" s="135"/>
      <c r="J62" s="135"/>
      <c r="K62" s="135">
        <f>'将来負担比率（分子）の構造'!L$45</f>
        <v>2676</v>
      </c>
      <c r="L62" s="135"/>
      <c r="M62" s="135"/>
      <c r="N62" s="135">
        <f>'将来負担比率（分子）の構造'!M$45</f>
        <v>2796</v>
      </c>
      <c r="O62" s="135"/>
      <c r="P62" s="135"/>
    </row>
    <row r="63" spans="1:16">
      <c r="A63" s="135" t="s">
        <v>28</v>
      </c>
      <c r="B63" s="135">
        <f>'将来負担比率（分子）の構造'!I$44</f>
        <v>1202</v>
      </c>
      <c r="C63" s="135"/>
      <c r="D63" s="135"/>
      <c r="E63" s="135">
        <f>'将来負担比率（分子）の構造'!J$44</f>
        <v>1102</v>
      </c>
      <c r="F63" s="135"/>
      <c r="G63" s="135"/>
      <c r="H63" s="135">
        <f>'将来負担比率（分子）の構造'!K$44</f>
        <v>1356</v>
      </c>
      <c r="I63" s="135"/>
      <c r="J63" s="135"/>
      <c r="K63" s="135">
        <f>'将来負担比率（分子）の構造'!L$44</f>
        <v>1858</v>
      </c>
      <c r="L63" s="135"/>
      <c r="M63" s="135"/>
      <c r="N63" s="135">
        <f>'将来負担比率（分子）の構造'!M$44</f>
        <v>1624</v>
      </c>
      <c r="O63" s="135"/>
      <c r="P63" s="135"/>
    </row>
    <row r="64" spans="1:16">
      <c r="A64" s="135" t="s">
        <v>27</v>
      </c>
      <c r="B64" s="135">
        <f>'将来負担比率（分子）の構造'!I$43</f>
        <v>22910</v>
      </c>
      <c r="C64" s="135"/>
      <c r="D64" s="135"/>
      <c r="E64" s="135">
        <f>'将来負担比率（分子）の構造'!J$43</f>
        <v>22330</v>
      </c>
      <c r="F64" s="135"/>
      <c r="G64" s="135"/>
      <c r="H64" s="135">
        <f>'将来負担比率（分子）の構造'!K$43</f>
        <v>21724</v>
      </c>
      <c r="I64" s="135"/>
      <c r="J64" s="135"/>
      <c r="K64" s="135">
        <f>'将来負担比率（分子）の構造'!L$43</f>
        <v>21166</v>
      </c>
      <c r="L64" s="135"/>
      <c r="M64" s="135"/>
      <c r="N64" s="135">
        <f>'将来負担比率（分子）の構造'!M$43</f>
        <v>20364</v>
      </c>
      <c r="O64" s="135"/>
      <c r="P64" s="135"/>
    </row>
    <row r="65" spans="1:16">
      <c r="A65" s="135" t="s">
        <v>26</v>
      </c>
      <c r="B65" s="135">
        <f>'将来負担比率（分子）の構造'!I$42</f>
        <v>53</v>
      </c>
      <c r="C65" s="135"/>
      <c r="D65" s="135"/>
      <c r="E65" s="135">
        <f>'将来負担比率（分子）の構造'!J$42</f>
        <v>34</v>
      </c>
      <c r="F65" s="135"/>
      <c r="G65" s="135"/>
      <c r="H65" s="135">
        <f>'将来負担比率（分子）の構造'!K$42</f>
        <v>20</v>
      </c>
      <c r="I65" s="135"/>
      <c r="J65" s="135"/>
      <c r="K65" s="135">
        <f>'将来負担比率（分子）の構造'!L$42</f>
        <v>11</v>
      </c>
      <c r="L65" s="135"/>
      <c r="M65" s="135"/>
      <c r="N65" s="135">
        <f>'将来負担比率（分子）の構造'!M$42</f>
        <v>12</v>
      </c>
      <c r="O65" s="135"/>
      <c r="P65" s="135"/>
    </row>
    <row r="66" spans="1:16">
      <c r="A66" s="135" t="s">
        <v>25</v>
      </c>
      <c r="B66" s="135">
        <f>'将来負担比率（分子）の構造'!I$41</f>
        <v>27251</v>
      </c>
      <c r="C66" s="135"/>
      <c r="D66" s="135"/>
      <c r="E66" s="135">
        <f>'将来負担比率（分子）の構造'!J$41</f>
        <v>28110</v>
      </c>
      <c r="F66" s="135"/>
      <c r="G66" s="135"/>
      <c r="H66" s="135">
        <f>'将来負担比率（分子）の構造'!K$41</f>
        <v>28171</v>
      </c>
      <c r="I66" s="135"/>
      <c r="J66" s="135"/>
      <c r="K66" s="135">
        <f>'将来負担比率（分子）の構造'!L$41</f>
        <v>29645</v>
      </c>
      <c r="L66" s="135"/>
      <c r="M66" s="135"/>
      <c r="N66" s="135">
        <f>'将来負担比率（分子）の構造'!M$41</f>
        <v>31616</v>
      </c>
      <c r="O66" s="135"/>
      <c r="P66" s="135"/>
    </row>
    <row r="67" spans="1:16">
      <c r="A67" s="135" t="s">
        <v>63</v>
      </c>
      <c r="B67" s="135" t="e">
        <f>NA()</f>
        <v>#N/A</v>
      </c>
      <c r="C67" s="135">
        <f>IF(ISNUMBER('将来負担比率（分子）の構造'!I$52), IF('将来負担比率（分子）の構造'!I$52 &lt; 0, 0, '将来負担比率（分子）の構造'!I$52), NA())</f>
        <v>16142</v>
      </c>
      <c r="D67" s="135" t="e">
        <f>NA()</f>
        <v>#N/A</v>
      </c>
      <c r="E67" s="135" t="e">
        <f>NA()</f>
        <v>#N/A</v>
      </c>
      <c r="F67" s="135">
        <f>IF(ISNUMBER('将来負担比率（分子）の構造'!J$52), IF('将来負担比率（分子）の構造'!J$52 &lt; 0, 0, '将来負担比率（分子）の構造'!J$52), NA())</f>
        <v>15131</v>
      </c>
      <c r="G67" s="135" t="e">
        <f>NA()</f>
        <v>#N/A</v>
      </c>
      <c r="H67" s="135" t="e">
        <f>NA()</f>
        <v>#N/A</v>
      </c>
      <c r="I67" s="135">
        <f>IF(ISNUMBER('将来負担比率（分子）の構造'!K$52), IF('将来負担比率（分子）の構造'!K$52 &lt; 0, 0, '将来負担比率（分子）の構造'!K$52), NA())</f>
        <v>13868</v>
      </c>
      <c r="J67" s="135" t="e">
        <f>NA()</f>
        <v>#N/A</v>
      </c>
      <c r="K67" s="135" t="e">
        <f>NA()</f>
        <v>#N/A</v>
      </c>
      <c r="L67" s="135">
        <f>IF(ISNUMBER('将来負担比率（分子）の構造'!L$52), IF('将来負担比率（分子）の構造'!L$52 &lt; 0, 0, '将来負担比率（分子）の構造'!L$52), NA())</f>
        <v>14299</v>
      </c>
      <c r="M67" s="135" t="e">
        <f>NA()</f>
        <v>#N/A</v>
      </c>
      <c r="N67" s="135" t="e">
        <f>NA()</f>
        <v>#N/A</v>
      </c>
      <c r="O67" s="135">
        <f>IF(ISNUMBER('将来負担比率（分子）の構造'!M$52), IF('将来負担比率（分子）の構造'!M$52 &lt; 0, 0, '将来負担比率（分子）の構造'!M$52), NA())</f>
        <v>13631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5557723</v>
      </c>
      <c r="S5" s="669"/>
      <c r="T5" s="669"/>
      <c r="U5" s="669"/>
      <c r="V5" s="669"/>
      <c r="W5" s="669"/>
      <c r="X5" s="669"/>
      <c r="Y5" s="716"/>
      <c r="Z5" s="729">
        <v>18.100000000000001</v>
      </c>
      <c r="AA5" s="729"/>
      <c r="AB5" s="729"/>
      <c r="AC5" s="729"/>
      <c r="AD5" s="730">
        <v>5556384</v>
      </c>
      <c r="AE5" s="730"/>
      <c r="AF5" s="730"/>
      <c r="AG5" s="730"/>
      <c r="AH5" s="730"/>
      <c r="AI5" s="730"/>
      <c r="AJ5" s="730"/>
      <c r="AK5" s="730"/>
      <c r="AL5" s="717">
        <v>39.799999999999997</v>
      </c>
      <c r="AM5" s="686"/>
      <c r="AN5" s="686"/>
      <c r="AO5" s="718"/>
      <c r="AP5" s="705" t="s">
        <v>205</v>
      </c>
      <c r="AQ5" s="706"/>
      <c r="AR5" s="706"/>
      <c r="AS5" s="706"/>
      <c r="AT5" s="706"/>
      <c r="AU5" s="706"/>
      <c r="AV5" s="706"/>
      <c r="AW5" s="706"/>
      <c r="AX5" s="706"/>
      <c r="AY5" s="706"/>
      <c r="AZ5" s="706"/>
      <c r="BA5" s="706"/>
      <c r="BB5" s="706"/>
      <c r="BC5" s="706"/>
      <c r="BD5" s="706"/>
      <c r="BE5" s="706"/>
      <c r="BF5" s="707"/>
      <c r="BG5" s="618">
        <v>5554222</v>
      </c>
      <c r="BH5" s="619"/>
      <c r="BI5" s="619"/>
      <c r="BJ5" s="619"/>
      <c r="BK5" s="619"/>
      <c r="BL5" s="619"/>
      <c r="BM5" s="619"/>
      <c r="BN5" s="620"/>
      <c r="BO5" s="671">
        <v>99.9</v>
      </c>
      <c r="BP5" s="671"/>
      <c r="BQ5" s="671"/>
      <c r="BR5" s="671"/>
      <c r="BS5" s="672">
        <v>271234</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c r="B6" s="615" t="s">
        <v>209</v>
      </c>
      <c r="C6" s="616"/>
      <c r="D6" s="616"/>
      <c r="E6" s="616"/>
      <c r="F6" s="616"/>
      <c r="G6" s="616"/>
      <c r="H6" s="616"/>
      <c r="I6" s="616"/>
      <c r="J6" s="616"/>
      <c r="K6" s="616"/>
      <c r="L6" s="616"/>
      <c r="M6" s="616"/>
      <c r="N6" s="616"/>
      <c r="O6" s="616"/>
      <c r="P6" s="616"/>
      <c r="Q6" s="617"/>
      <c r="R6" s="618">
        <v>213550</v>
      </c>
      <c r="S6" s="619"/>
      <c r="T6" s="619"/>
      <c r="U6" s="619"/>
      <c r="V6" s="619"/>
      <c r="W6" s="619"/>
      <c r="X6" s="619"/>
      <c r="Y6" s="620"/>
      <c r="Z6" s="671">
        <v>0.7</v>
      </c>
      <c r="AA6" s="671"/>
      <c r="AB6" s="671"/>
      <c r="AC6" s="671"/>
      <c r="AD6" s="672">
        <v>213550</v>
      </c>
      <c r="AE6" s="672"/>
      <c r="AF6" s="672"/>
      <c r="AG6" s="672"/>
      <c r="AH6" s="672"/>
      <c r="AI6" s="672"/>
      <c r="AJ6" s="672"/>
      <c r="AK6" s="672"/>
      <c r="AL6" s="641">
        <v>1.5</v>
      </c>
      <c r="AM6" s="673"/>
      <c r="AN6" s="673"/>
      <c r="AO6" s="674"/>
      <c r="AP6" s="615" t="s">
        <v>210</v>
      </c>
      <c r="AQ6" s="616"/>
      <c r="AR6" s="616"/>
      <c r="AS6" s="616"/>
      <c r="AT6" s="616"/>
      <c r="AU6" s="616"/>
      <c r="AV6" s="616"/>
      <c r="AW6" s="616"/>
      <c r="AX6" s="616"/>
      <c r="AY6" s="616"/>
      <c r="AZ6" s="616"/>
      <c r="BA6" s="616"/>
      <c r="BB6" s="616"/>
      <c r="BC6" s="616"/>
      <c r="BD6" s="616"/>
      <c r="BE6" s="616"/>
      <c r="BF6" s="617"/>
      <c r="BG6" s="618">
        <v>5554222</v>
      </c>
      <c r="BH6" s="619"/>
      <c r="BI6" s="619"/>
      <c r="BJ6" s="619"/>
      <c r="BK6" s="619"/>
      <c r="BL6" s="619"/>
      <c r="BM6" s="619"/>
      <c r="BN6" s="620"/>
      <c r="BO6" s="671">
        <v>99.9</v>
      </c>
      <c r="BP6" s="671"/>
      <c r="BQ6" s="671"/>
      <c r="BR6" s="671"/>
      <c r="BS6" s="672">
        <v>271234</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207255</v>
      </c>
      <c r="CS6" s="619"/>
      <c r="CT6" s="619"/>
      <c r="CU6" s="619"/>
      <c r="CV6" s="619"/>
      <c r="CW6" s="619"/>
      <c r="CX6" s="619"/>
      <c r="CY6" s="620"/>
      <c r="CZ6" s="671">
        <v>0.7</v>
      </c>
      <c r="DA6" s="671"/>
      <c r="DB6" s="671"/>
      <c r="DC6" s="671"/>
      <c r="DD6" s="624" t="s">
        <v>212</v>
      </c>
      <c r="DE6" s="619"/>
      <c r="DF6" s="619"/>
      <c r="DG6" s="619"/>
      <c r="DH6" s="619"/>
      <c r="DI6" s="619"/>
      <c r="DJ6" s="619"/>
      <c r="DK6" s="619"/>
      <c r="DL6" s="619"/>
      <c r="DM6" s="619"/>
      <c r="DN6" s="619"/>
      <c r="DO6" s="619"/>
      <c r="DP6" s="620"/>
      <c r="DQ6" s="624">
        <v>207255</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12204</v>
      </c>
      <c r="S7" s="619"/>
      <c r="T7" s="619"/>
      <c r="U7" s="619"/>
      <c r="V7" s="619"/>
      <c r="W7" s="619"/>
      <c r="X7" s="619"/>
      <c r="Y7" s="620"/>
      <c r="Z7" s="671">
        <v>0</v>
      </c>
      <c r="AA7" s="671"/>
      <c r="AB7" s="671"/>
      <c r="AC7" s="671"/>
      <c r="AD7" s="672">
        <v>12204</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2365982</v>
      </c>
      <c r="BH7" s="619"/>
      <c r="BI7" s="619"/>
      <c r="BJ7" s="619"/>
      <c r="BK7" s="619"/>
      <c r="BL7" s="619"/>
      <c r="BM7" s="619"/>
      <c r="BN7" s="620"/>
      <c r="BO7" s="671">
        <v>42.6</v>
      </c>
      <c r="BP7" s="671"/>
      <c r="BQ7" s="671"/>
      <c r="BR7" s="671"/>
      <c r="BS7" s="672">
        <v>95674</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3273175</v>
      </c>
      <c r="CS7" s="619"/>
      <c r="CT7" s="619"/>
      <c r="CU7" s="619"/>
      <c r="CV7" s="619"/>
      <c r="CW7" s="619"/>
      <c r="CX7" s="619"/>
      <c r="CY7" s="620"/>
      <c r="CZ7" s="671">
        <v>11</v>
      </c>
      <c r="DA7" s="671"/>
      <c r="DB7" s="671"/>
      <c r="DC7" s="671"/>
      <c r="DD7" s="624">
        <v>22979</v>
      </c>
      <c r="DE7" s="619"/>
      <c r="DF7" s="619"/>
      <c r="DG7" s="619"/>
      <c r="DH7" s="619"/>
      <c r="DI7" s="619"/>
      <c r="DJ7" s="619"/>
      <c r="DK7" s="619"/>
      <c r="DL7" s="619"/>
      <c r="DM7" s="619"/>
      <c r="DN7" s="619"/>
      <c r="DO7" s="619"/>
      <c r="DP7" s="620"/>
      <c r="DQ7" s="624">
        <v>2091020</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25466</v>
      </c>
      <c r="S8" s="619"/>
      <c r="T8" s="619"/>
      <c r="U8" s="619"/>
      <c r="V8" s="619"/>
      <c r="W8" s="619"/>
      <c r="X8" s="619"/>
      <c r="Y8" s="620"/>
      <c r="Z8" s="671">
        <v>0.1</v>
      </c>
      <c r="AA8" s="671"/>
      <c r="AB8" s="671"/>
      <c r="AC8" s="671"/>
      <c r="AD8" s="672">
        <v>25466</v>
      </c>
      <c r="AE8" s="672"/>
      <c r="AF8" s="672"/>
      <c r="AG8" s="672"/>
      <c r="AH8" s="672"/>
      <c r="AI8" s="672"/>
      <c r="AJ8" s="672"/>
      <c r="AK8" s="672"/>
      <c r="AL8" s="641">
        <v>0.2</v>
      </c>
      <c r="AM8" s="673"/>
      <c r="AN8" s="673"/>
      <c r="AO8" s="674"/>
      <c r="AP8" s="615" t="s">
        <v>217</v>
      </c>
      <c r="AQ8" s="616"/>
      <c r="AR8" s="616"/>
      <c r="AS8" s="616"/>
      <c r="AT8" s="616"/>
      <c r="AU8" s="616"/>
      <c r="AV8" s="616"/>
      <c r="AW8" s="616"/>
      <c r="AX8" s="616"/>
      <c r="AY8" s="616"/>
      <c r="AZ8" s="616"/>
      <c r="BA8" s="616"/>
      <c r="BB8" s="616"/>
      <c r="BC8" s="616"/>
      <c r="BD8" s="616"/>
      <c r="BE8" s="616"/>
      <c r="BF8" s="617"/>
      <c r="BG8" s="618">
        <v>79854</v>
      </c>
      <c r="BH8" s="619"/>
      <c r="BI8" s="619"/>
      <c r="BJ8" s="619"/>
      <c r="BK8" s="619"/>
      <c r="BL8" s="619"/>
      <c r="BM8" s="619"/>
      <c r="BN8" s="620"/>
      <c r="BO8" s="671">
        <v>1.4</v>
      </c>
      <c r="BP8" s="671"/>
      <c r="BQ8" s="671"/>
      <c r="BR8" s="671"/>
      <c r="BS8" s="624" t="s">
        <v>109</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9214215</v>
      </c>
      <c r="CS8" s="619"/>
      <c r="CT8" s="619"/>
      <c r="CU8" s="619"/>
      <c r="CV8" s="619"/>
      <c r="CW8" s="619"/>
      <c r="CX8" s="619"/>
      <c r="CY8" s="620"/>
      <c r="CZ8" s="671">
        <v>30.8</v>
      </c>
      <c r="DA8" s="671"/>
      <c r="DB8" s="671"/>
      <c r="DC8" s="671"/>
      <c r="DD8" s="624">
        <v>85667</v>
      </c>
      <c r="DE8" s="619"/>
      <c r="DF8" s="619"/>
      <c r="DG8" s="619"/>
      <c r="DH8" s="619"/>
      <c r="DI8" s="619"/>
      <c r="DJ8" s="619"/>
      <c r="DK8" s="619"/>
      <c r="DL8" s="619"/>
      <c r="DM8" s="619"/>
      <c r="DN8" s="619"/>
      <c r="DO8" s="619"/>
      <c r="DP8" s="620"/>
      <c r="DQ8" s="624">
        <v>4344296</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23790</v>
      </c>
      <c r="S9" s="619"/>
      <c r="T9" s="619"/>
      <c r="U9" s="619"/>
      <c r="V9" s="619"/>
      <c r="W9" s="619"/>
      <c r="X9" s="619"/>
      <c r="Y9" s="620"/>
      <c r="Z9" s="671">
        <v>0.1</v>
      </c>
      <c r="AA9" s="671"/>
      <c r="AB9" s="671"/>
      <c r="AC9" s="671"/>
      <c r="AD9" s="672">
        <v>23790</v>
      </c>
      <c r="AE9" s="672"/>
      <c r="AF9" s="672"/>
      <c r="AG9" s="672"/>
      <c r="AH9" s="672"/>
      <c r="AI9" s="672"/>
      <c r="AJ9" s="672"/>
      <c r="AK9" s="672"/>
      <c r="AL9" s="641">
        <v>0.2</v>
      </c>
      <c r="AM9" s="673"/>
      <c r="AN9" s="673"/>
      <c r="AO9" s="674"/>
      <c r="AP9" s="615" t="s">
        <v>220</v>
      </c>
      <c r="AQ9" s="616"/>
      <c r="AR9" s="616"/>
      <c r="AS9" s="616"/>
      <c r="AT9" s="616"/>
      <c r="AU9" s="616"/>
      <c r="AV9" s="616"/>
      <c r="AW9" s="616"/>
      <c r="AX9" s="616"/>
      <c r="AY9" s="616"/>
      <c r="AZ9" s="616"/>
      <c r="BA9" s="616"/>
      <c r="BB9" s="616"/>
      <c r="BC9" s="616"/>
      <c r="BD9" s="616"/>
      <c r="BE9" s="616"/>
      <c r="BF9" s="617"/>
      <c r="BG9" s="618">
        <v>1734280</v>
      </c>
      <c r="BH9" s="619"/>
      <c r="BI9" s="619"/>
      <c r="BJ9" s="619"/>
      <c r="BK9" s="619"/>
      <c r="BL9" s="619"/>
      <c r="BM9" s="619"/>
      <c r="BN9" s="620"/>
      <c r="BO9" s="671">
        <v>31.2</v>
      </c>
      <c r="BP9" s="671"/>
      <c r="BQ9" s="671"/>
      <c r="BR9" s="671"/>
      <c r="BS9" s="624" t="s">
        <v>109</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1130230</v>
      </c>
      <c r="CS9" s="619"/>
      <c r="CT9" s="619"/>
      <c r="CU9" s="619"/>
      <c r="CV9" s="619"/>
      <c r="CW9" s="619"/>
      <c r="CX9" s="619"/>
      <c r="CY9" s="620"/>
      <c r="CZ9" s="671">
        <v>3.8</v>
      </c>
      <c r="DA9" s="671"/>
      <c r="DB9" s="671"/>
      <c r="DC9" s="671"/>
      <c r="DD9" s="624">
        <v>8193</v>
      </c>
      <c r="DE9" s="619"/>
      <c r="DF9" s="619"/>
      <c r="DG9" s="619"/>
      <c r="DH9" s="619"/>
      <c r="DI9" s="619"/>
      <c r="DJ9" s="619"/>
      <c r="DK9" s="619"/>
      <c r="DL9" s="619"/>
      <c r="DM9" s="619"/>
      <c r="DN9" s="619"/>
      <c r="DO9" s="619"/>
      <c r="DP9" s="620"/>
      <c r="DQ9" s="624">
        <v>1025558</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1028052</v>
      </c>
      <c r="S10" s="619"/>
      <c r="T10" s="619"/>
      <c r="U10" s="619"/>
      <c r="V10" s="619"/>
      <c r="W10" s="619"/>
      <c r="X10" s="619"/>
      <c r="Y10" s="620"/>
      <c r="Z10" s="671">
        <v>3.3</v>
      </c>
      <c r="AA10" s="671"/>
      <c r="AB10" s="671"/>
      <c r="AC10" s="671"/>
      <c r="AD10" s="672">
        <v>1028052</v>
      </c>
      <c r="AE10" s="672"/>
      <c r="AF10" s="672"/>
      <c r="AG10" s="672"/>
      <c r="AH10" s="672"/>
      <c r="AI10" s="672"/>
      <c r="AJ10" s="672"/>
      <c r="AK10" s="672"/>
      <c r="AL10" s="641">
        <v>7.4</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173985</v>
      </c>
      <c r="BH10" s="619"/>
      <c r="BI10" s="619"/>
      <c r="BJ10" s="619"/>
      <c r="BK10" s="619"/>
      <c r="BL10" s="619"/>
      <c r="BM10" s="619"/>
      <c r="BN10" s="620"/>
      <c r="BO10" s="671">
        <v>3.1</v>
      </c>
      <c r="BP10" s="671"/>
      <c r="BQ10" s="671"/>
      <c r="BR10" s="671"/>
      <c r="BS10" s="624">
        <v>28927</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5740</v>
      </c>
      <c r="CS10" s="619"/>
      <c r="CT10" s="619"/>
      <c r="CU10" s="619"/>
      <c r="CV10" s="619"/>
      <c r="CW10" s="619"/>
      <c r="CX10" s="619"/>
      <c r="CY10" s="620"/>
      <c r="CZ10" s="671">
        <v>0</v>
      </c>
      <c r="DA10" s="671"/>
      <c r="DB10" s="671"/>
      <c r="DC10" s="671"/>
      <c r="DD10" s="624" t="s">
        <v>109</v>
      </c>
      <c r="DE10" s="619"/>
      <c r="DF10" s="619"/>
      <c r="DG10" s="619"/>
      <c r="DH10" s="619"/>
      <c r="DI10" s="619"/>
      <c r="DJ10" s="619"/>
      <c r="DK10" s="619"/>
      <c r="DL10" s="619"/>
      <c r="DM10" s="619"/>
      <c r="DN10" s="619"/>
      <c r="DO10" s="619"/>
      <c r="DP10" s="620"/>
      <c r="DQ10" s="624">
        <v>799</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v>3458</v>
      </c>
      <c r="S11" s="619"/>
      <c r="T11" s="619"/>
      <c r="U11" s="619"/>
      <c r="V11" s="619"/>
      <c r="W11" s="619"/>
      <c r="X11" s="619"/>
      <c r="Y11" s="620"/>
      <c r="Z11" s="671">
        <v>0</v>
      </c>
      <c r="AA11" s="671"/>
      <c r="AB11" s="671"/>
      <c r="AC11" s="671"/>
      <c r="AD11" s="672">
        <v>3458</v>
      </c>
      <c r="AE11" s="672"/>
      <c r="AF11" s="672"/>
      <c r="AG11" s="672"/>
      <c r="AH11" s="672"/>
      <c r="AI11" s="672"/>
      <c r="AJ11" s="672"/>
      <c r="AK11" s="672"/>
      <c r="AL11" s="641">
        <v>0</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377863</v>
      </c>
      <c r="BH11" s="619"/>
      <c r="BI11" s="619"/>
      <c r="BJ11" s="619"/>
      <c r="BK11" s="619"/>
      <c r="BL11" s="619"/>
      <c r="BM11" s="619"/>
      <c r="BN11" s="620"/>
      <c r="BO11" s="671">
        <v>6.8</v>
      </c>
      <c r="BP11" s="671"/>
      <c r="BQ11" s="671"/>
      <c r="BR11" s="671"/>
      <c r="BS11" s="624">
        <v>66747</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1430860</v>
      </c>
      <c r="CS11" s="619"/>
      <c r="CT11" s="619"/>
      <c r="CU11" s="619"/>
      <c r="CV11" s="619"/>
      <c r="CW11" s="619"/>
      <c r="CX11" s="619"/>
      <c r="CY11" s="620"/>
      <c r="CZ11" s="671">
        <v>4.8</v>
      </c>
      <c r="DA11" s="671"/>
      <c r="DB11" s="671"/>
      <c r="DC11" s="671"/>
      <c r="DD11" s="624">
        <v>439244</v>
      </c>
      <c r="DE11" s="619"/>
      <c r="DF11" s="619"/>
      <c r="DG11" s="619"/>
      <c r="DH11" s="619"/>
      <c r="DI11" s="619"/>
      <c r="DJ11" s="619"/>
      <c r="DK11" s="619"/>
      <c r="DL11" s="619"/>
      <c r="DM11" s="619"/>
      <c r="DN11" s="619"/>
      <c r="DO11" s="619"/>
      <c r="DP11" s="620"/>
      <c r="DQ11" s="624">
        <v>691901</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2671633</v>
      </c>
      <c r="BH12" s="619"/>
      <c r="BI12" s="619"/>
      <c r="BJ12" s="619"/>
      <c r="BK12" s="619"/>
      <c r="BL12" s="619"/>
      <c r="BM12" s="619"/>
      <c r="BN12" s="620"/>
      <c r="BO12" s="671">
        <v>48.1</v>
      </c>
      <c r="BP12" s="671"/>
      <c r="BQ12" s="671"/>
      <c r="BR12" s="671"/>
      <c r="BS12" s="624">
        <v>175560</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4415973</v>
      </c>
      <c r="CS12" s="619"/>
      <c r="CT12" s="619"/>
      <c r="CU12" s="619"/>
      <c r="CV12" s="619"/>
      <c r="CW12" s="619"/>
      <c r="CX12" s="619"/>
      <c r="CY12" s="620"/>
      <c r="CZ12" s="671">
        <v>14.8</v>
      </c>
      <c r="DA12" s="671"/>
      <c r="DB12" s="671"/>
      <c r="DC12" s="671"/>
      <c r="DD12" s="624">
        <v>1752971</v>
      </c>
      <c r="DE12" s="619"/>
      <c r="DF12" s="619"/>
      <c r="DG12" s="619"/>
      <c r="DH12" s="619"/>
      <c r="DI12" s="619"/>
      <c r="DJ12" s="619"/>
      <c r="DK12" s="619"/>
      <c r="DL12" s="619"/>
      <c r="DM12" s="619"/>
      <c r="DN12" s="619"/>
      <c r="DO12" s="619"/>
      <c r="DP12" s="620"/>
      <c r="DQ12" s="624">
        <v>885772</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36619</v>
      </c>
      <c r="S13" s="619"/>
      <c r="T13" s="619"/>
      <c r="U13" s="619"/>
      <c r="V13" s="619"/>
      <c r="W13" s="619"/>
      <c r="X13" s="619"/>
      <c r="Y13" s="620"/>
      <c r="Z13" s="671">
        <v>0.1</v>
      </c>
      <c r="AA13" s="671"/>
      <c r="AB13" s="671"/>
      <c r="AC13" s="671"/>
      <c r="AD13" s="672">
        <v>36619</v>
      </c>
      <c r="AE13" s="672"/>
      <c r="AF13" s="672"/>
      <c r="AG13" s="672"/>
      <c r="AH13" s="672"/>
      <c r="AI13" s="672"/>
      <c r="AJ13" s="672"/>
      <c r="AK13" s="672"/>
      <c r="AL13" s="641">
        <v>0.3</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2649884</v>
      </c>
      <c r="BH13" s="619"/>
      <c r="BI13" s="619"/>
      <c r="BJ13" s="619"/>
      <c r="BK13" s="619"/>
      <c r="BL13" s="619"/>
      <c r="BM13" s="619"/>
      <c r="BN13" s="620"/>
      <c r="BO13" s="671">
        <v>47.7</v>
      </c>
      <c r="BP13" s="671"/>
      <c r="BQ13" s="671"/>
      <c r="BR13" s="671"/>
      <c r="BS13" s="624">
        <v>175560</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2722734</v>
      </c>
      <c r="CS13" s="619"/>
      <c r="CT13" s="619"/>
      <c r="CU13" s="619"/>
      <c r="CV13" s="619"/>
      <c r="CW13" s="619"/>
      <c r="CX13" s="619"/>
      <c r="CY13" s="620"/>
      <c r="CZ13" s="671">
        <v>9.1</v>
      </c>
      <c r="DA13" s="671"/>
      <c r="DB13" s="671"/>
      <c r="DC13" s="671"/>
      <c r="DD13" s="624">
        <v>1255766</v>
      </c>
      <c r="DE13" s="619"/>
      <c r="DF13" s="619"/>
      <c r="DG13" s="619"/>
      <c r="DH13" s="619"/>
      <c r="DI13" s="619"/>
      <c r="DJ13" s="619"/>
      <c r="DK13" s="619"/>
      <c r="DL13" s="619"/>
      <c r="DM13" s="619"/>
      <c r="DN13" s="619"/>
      <c r="DO13" s="619"/>
      <c r="DP13" s="620"/>
      <c r="DQ13" s="624">
        <v>1647998</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142942</v>
      </c>
      <c r="BH14" s="619"/>
      <c r="BI14" s="619"/>
      <c r="BJ14" s="619"/>
      <c r="BK14" s="619"/>
      <c r="BL14" s="619"/>
      <c r="BM14" s="619"/>
      <c r="BN14" s="620"/>
      <c r="BO14" s="671">
        <v>2.6</v>
      </c>
      <c r="BP14" s="671"/>
      <c r="BQ14" s="671"/>
      <c r="BR14" s="671"/>
      <c r="BS14" s="624" t="s">
        <v>109</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792982</v>
      </c>
      <c r="CS14" s="619"/>
      <c r="CT14" s="619"/>
      <c r="CU14" s="619"/>
      <c r="CV14" s="619"/>
      <c r="CW14" s="619"/>
      <c r="CX14" s="619"/>
      <c r="CY14" s="620"/>
      <c r="CZ14" s="671">
        <v>2.7</v>
      </c>
      <c r="DA14" s="671"/>
      <c r="DB14" s="671"/>
      <c r="DC14" s="671"/>
      <c r="DD14" s="624">
        <v>94927</v>
      </c>
      <c r="DE14" s="619"/>
      <c r="DF14" s="619"/>
      <c r="DG14" s="619"/>
      <c r="DH14" s="619"/>
      <c r="DI14" s="619"/>
      <c r="DJ14" s="619"/>
      <c r="DK14" s="619"/>
      <c r="DL14" s="619"/>
      <c r="DM14" s="619"/>
      <c r="DN14" s="619"/>
      <c r="DO14" s="619"/>
      <c r="DP14" s="620"/>
      <c r="DQ14" s="624">
        <v>682071</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12506</v>
      </c>
      <c r="S15" s="619"/>
      <c r="T15" s="619"/>
      <c r="U15" s="619"/>
      <c r="V15" s="619"/>
      <c r="W15" s="619"/>
      <c r="X15" s="619"/>
      <c r="Y15" s="620"/>
      <c r="Z15" s="671">
        <v>0</v>
      </c>
      <c r="AA15" s="671"/>
      <c r="AB15" s="671"/>
      <c r="AC15" s="671"/>
      <c r="AD15" s="672">
        <v>12506</v>
      </c>
      <c r="AE15" s="672"/>
      <c r="AF15" s="672"/>
      <c r="AG15" s="672"/>
      <c r="AH15" s="672"/>
      <c r="AI15" s="672"/>
      <c r="AJ15" s="672"/>
      <c r="AK15" s="672"/>
      <c r="AL15" s="641">
        <v>0.1</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373665</v>
      </c>
      <c r="BH15" s="619"/>
      <c r="BI15" s="619"/>
      <c r="BJ15" s="619"/>
      <c r="BK15" s="619"/>
      <c r="BL15" s="619"/>
      <c r="BM15" s="619"/>
      <c r="BN15" s="620"/>
      <c r="BO15" s="671">
        <v>6.7</v>
      </c>
      <c r="BP15" s="671"/>
      <c r="BQ15" s="671"/>
      <c r="BR15" s="671"/>
      <c r="BS15" s="624" t="s">
        <v>109</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3877384</v>
      </c>
      <c r="CS15" s="619"/>
      <c r="CT15" s="619"/>
      <c r="CU15" s="619"/>
      <c r="CV15" s="619"/>
      <c r="CW15" s="619"/>
      <c r="CX15" s="619"/>
      <c r="CY15" s="620"/>
      <c r="CZ15" s="671">
        <v>13</v>
      </c>
      <c r="DA15" s="671"/>
      <c r="DB15" s="671"/>
      <c r="DC15" s="671"/>
      <c r="DD15" s="624">
        <v>2139739</v>
      </c>
      <c r="DE15" s="619"/>
      <c r="DF15" s="619"/>
      <c r="DG15" s="619"/>
      <c r="DH15" s="619"/>
      <c r="DI15" s="619"/>
      <c r="DJ15" s="619"/>
      <c r="DK15" s="619"/>
      <c r="DL15" s="619"/>
      <c r="DM15" s="619"/>
      <c r="DN15" s="619"/>
      <c r="DO15" s="619"/>
      <c r="DP15" s="620"/>
      <c r="DQ15" s="624">
        <v>1598229</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7854049</v>
      </c>
      <c r="S16" s="619"/>
      <c r="T16" s="619"/>
      <c r="U16" s="619"/>
      <c r="V16" s="619"/>
      <c r="W16" s="619"/>
      <c r="X16" s="619"/>
      <c r="Y16" s="620"/>
      <c r="Z16" s="671">
        <v>25.6</v>
      </c>
      <c r="AA16" s="671"/>
      <c r="AB16" s="671"/>
      <c r="AC16" s="671"/>
      <c r="AD16" s="672">
        <v>7032483</v>
      </c>
      <c r="AE16" s="672"/>
      <c r="AF16" s="672"/>
      <c r="AG16" s="672"/>
      <c r="AH16" s="672"/>
      <c r="AI16" s="672"/>
      <c r="AJ16" s="672"/>
      <c r="AK16" s="672"/>
      <c r="AL16" s="641">
        <v>50.3</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8334</v>
      </c>
      <c r="CS16" s="619"/>
      <c r="CT16" s="619"/>
      <c r="CU16" s="619"/>
      <c r="CV16" s="619"/>
      <c r="CW16" s="619"/>
      <c r="CX16" s="619"/>
      <c r="CY16" s="620"/>
      <c r="CZ16" s="671">
        <v>0</v>
      </c>
      <c r="DA16" s="671"/>
      <c r="DB16" s="671"/>
      <c r="DC16" s="671"/>
      <c r="DD16" s="624" t="s">
        <v>109</v>
      </c>
      <c r="DE16" s="619"/>
      <c r="DF16" s="619"/>
      <c r="DG16" s="619"/>
      <c r="DH16" s="619"/>
      <c r="DI16" s="619"/>
      <c r="DJ16" s="619"/>
      <c r="DK16" s="619"/>
      <c r="DL16" s="619"/>
      <c r="DM16" s="619"/>
      <c r="DN16" s="619"/>
      <c r="DO16" s="619"/>
      <c r="DP16" s="620"/>
      <c r="DQ16" s="624">
        <v>6064</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7032483</v>
      </c>
      <c r="S17" s="619"/>
      <c r="T17" s="619"/>
      <c r="U17" s="619"/>
      <c r="V17" s="619"/>
      <c r="W17" s="619"/>
      <c r="X17" s="619"/>
      <c r="Y17" s="620"/>
      <c r="Z17" s="671">
        <v>22.9</v>
      </c>
      <c r="AA17" s="671"/>
      <c r="AB17" s="671"/>
      <c r="AC17" s="671"/>
      <c r="AD17" s="672">
        <v>7032483</v>
      </c>
      <c r="AE17" s="672"/>
      <c r="AF17" s="672"/>
      <c r="AG17" s="672"/>
      <c r="AH17" s="672"/>
      <c r="AI17" s="672"/>
      <c r="AJ17" s="672"/>
      <c r="AK17" s="672"/>
      <c r="AL17" s="641">
        <v>50.3</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2793463</v>
      </c>
      <c r="CS17" s="619"/>
      <c r="CT17" s="619"/>
      <c r="CU17" s="619"/>
      <c r="CV17" s="619"/>
      <c r="CW17" s="619"/>
      <c r="CX17" s="619"/>
      <c r="CY17" s="620"/>
      <c r="CZ17" s="671">
        <v>9.4</v>
      </c>
      <c r="DA17" s="671"/>
      <c r="DB17" s="671"/>
      <c r="DC17" s="671"/>
      <c r="DD17" s="624" t="s">
        <v>109</v>
      </c>
      <c r="DE17" s="619"/>
      <c r="DF17" s="619"/>
      <c r="DG17" s="619"/>
      <c r="DH17" s="619"/>
      <c r="DI17" s="619"/>
      <c r="DJ17" s="619"/>
      <c r="DK17" s="619"/>
      <c r="DL17" s="619"/>
      <c r="DM17" s="619"/>
      <c r="DN17" s="619"/>
      <c r="DO17" s="619"/>
      <c r="DP17" s="620"/>
      <c r="DQ17" s="624">
        <v>2609400</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821564</v>
      </c>
      <c r="S18" s="619"/>
      <c r="T18" s="619"/>
      <c r="U18" s="619"/>
      <c r="V18" s="619"/>
      <c r="W18" s="619"/>
      <c r="X18" s="619"/>
      <c r="Y18" s="620"/>
      <c r="Z18" s="671">
        <v>2.7</v>
      </c>
      <c r="AA18" s="671"/>
      <c r="AB18" s="671"/>
      <c r="AC18" s="671"/>
      <c r="AD18" s="672" t="s">
        <v>109</v>
      </c>
      <c r="AE18" s="672"/>
      <c r="AF18" s="672"/>
      <c r="AG18" s="672"/>
      <c r="AH18" s="672"/>
      <c r="AI18" s="672"/>
      <c r="AJ18" s="672"/>
      <c r="AK18" s="672"/>
      <c r="AL18" s="641" t="s">
        <v>109</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v>2</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3501</v>
      </c>
      <c r="BH19" s="619"/>
      <c r="BI19" s="619"/>
      <c r="BJ19" s="619"/>
      <c r="BK19" s="619"/>
      <c r="BL19" s="619"/>
      <c r="BM19" s="619"/>
      <c r="BN19" s="620"/>
      <c r="BO19" s="671">
        <v>0.1</v>
      </c>
      <c r="BP19" s="671"/>
      <c r="BQ19" s="671"/>
      <c r="BR19" s="671"/>
      <c r="BS19" s="624" t="s">
        <v>109</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14767417</v>
      </c>
      <c r="S20" s="619"/>
      <c r="T20" s="619"/>
      <c r="U20" s="619"/>
      <c r="V20" s="619"/>
      <c r="W20" s="619"/>
      <c r="X20" s="619"/>
      <c r="Y20" s="620"/>
      <c r="Z20" s="671">
        <v>48.1</v>
      </c>
      <c r="AA20" s="671"/>
      <c r="AB20" s="671"/>
      <c r="AC20" s="671"/>
      <c r="AD20" s="672">
        <v>13944512</v>
      </c>
      <c r="AE20" s="672"/>
      <c r="AF20" s="672"/>
      <c r="AG20" s="672"/>
      <c r="AH20" s="672"/>
      <c r="AI20" s="672"/>
      <c r="AJ20" s="672"/>
      <c r="AK20" s="672"/>
      <c r="AL20" s="641">
        <v>99.8</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3501</v>
      </c>
      <c r="BH20" s="619"/>
      <c r="BI20" s="619"/>
      <c r="BJ20" s="619"/>
      <c r="BK20" s="619"/>
      <c r="BL20" s="619"/>
      <c r="BM20" s="619"/>
      <c r="BN20" s="620"/>
      <c r="BO20" s="671">
        <v>0.1</v>
      </c>
      <c r="BP20" s="671"/>
      <c r="BQ20" s="671"/>
      <c r="BR20" s="671"/>
      <c r="BS20" s="624" t="s">
        <v>109</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29872345</v>
      </c>
      <c r="CS20" s="619"/>
      <c r="CT20" s="619"/>
      <c r="CU20" s="619"/>
      <c r="CV20" s="619"/>
      <c r="CW20" s="619"/>
      <c r="CX20" s="619"/>
      <c r="CY20" s="620"/>
      <c r="CZ20" s="671">
        <v>100</v>
      </c>
      <c r="DA20" s="671"/>
      <c r="DB20" s="671"/>
      <c r="DC20" s="671"/>
      <c r="DD20" s="624">
        <v>5799486</v>
      </c>
      <c r="DE20" s="619"/>
      <c r="DF20" s="619"/>
      <c r="DG20" s="619"/>
      <c r="DH20" s="619"/>
      <c r="DI20" s="619"/>
      <c r="DJ20" s="619"/>
      <c r="DK20" s="619"/>
      <c r="DL20" s="619"/>
      <c r="DM20" s="619"/>
      <c r="DN20" s="619"/>
      <c r="DO20" s="619"/>
      <c r="DP20" s="620"/>
      <c r="DQ20" s="624">
        <v>15790363</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6124</v>
      </c>
      <c r="S21" s="619"/>
      <c r="T21" s="619"/>
      <c r="U21" s="619"/>
      <c r="V21" s="619"/>
      <c r="W21" s="619"/>
      <c r="X21" s="619"/>
      <c r="Y21" s="620"/>
      <c r="Z21" s="671">
        <v>0</v>
      </c>
      <c r="AA21" s="671"/>
      <c r="AB21" s="671"/>
      <c r="AC21" s="671"/>
      <c r="AD21" s="672">
        <v>6124</v>
      </c>
      <c r="AE21" s="672"/>
      <c r="AF21" s="672"/>
      <c r="AG21" s="672"/>
      <c r="AH21" s="672"/>
      <c r="AI21" s="672"/>
      <c r="AJ21" s="672"/>
      <c r="AK21" s="672"/>
      <c r="AL21" s="641">
        <v>0</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2162</v>
      </c>
      <c r="BH21" s="619"/>
      <c r="BI21" s="619"/>
      <c r="BJ21" s="619"/>
      <c r="BK21" s="619"/>
      <c r="BL21" s="619"/>
      <c r="BM21" s="619"/>
      <c r="BN21" s="620"/>
      <c r="BO21" s="671">
        <v>0</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216889</v>
      </c>
      <c r="S22" s="619"/>
      <c r="T22" s="619"/>
      <c r="U22" s="619"/>
      <c r="V22" s="619"/>
      <c r="W22" s="619"/>
      <c r="X22" s="619"/>
      <c r="Y22" s="620"/>
      <c r="Z22" s="671">
        <v>0.7</v>
      </c>
      <c r="AA22" s="671"/>
      <c r="AB22" s="671"/>
      <c r="AC22" s="671"/>
      <c r="AD22" s="672">
        <v>2943</v>
      </c>
      <c r="AE22" s="672"/>
      <c r="AF22" s="672"/>
      <c r="AG22" s="672"/>
      <c r="AH22" s="672"/>
      <c r="AI22" s="672"/>
      <c r="AJ22" s="672"/>
      <c r="AK22" s="672"/>
      <c r="AL22" s="641">
        <v>0</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230993</v>
      </c>
      <c r="S23" s="619"/>
      <c r="T23" s="619"/>
      <c r="U23" s="619"/>
      <c r="V23" s="619"/>
      <c r="W23" s="619"/>
      <c r="X23" s="619"/>
      <c r="Y23" s="620"/>
      <c r="Z23" s="671">
        <v>0.8</v>
      </c>
      <c r="AA23" s="671"/>
      <c r="AB23" s="671"/>
      <c r="AC23" s="671"/>
      <c r="AD23" s="672">
        <v>9864</v>
      </c>
      <c r="AE23" s="672"/>
      <c r="AF23" s="672"/>
      <c r="AG23" s="672"/>
      <c r="AH23" s="672"/>
      <c r="AI23" s="672"/>
      <c r="AJ23" s="672"/>
      <c r="AK23" s="672"/>
      <c r="AL23" s="641">
        <v>0.1</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1339</v>
      </c>
      <c r="BH23" s="619"/>
      <c r="BI23" s="619"/>
      <c r="BJ23" s="619"/>
      <c r="BK23" s="619"/>
      <c r="BL23" s="619"/>
      <c r="BM23" s="619"/>
      <c r="BN23" s="620"/>
      <c r="BO23" s="671">
        <v>0</v>
      </c>
      <c r="BP23" s="671"/>
      <c r="BQ23" s="671"/>
      <c r="BR23" s="671"/>
      <c r="BS23" s="624" t="s">
        <v>109</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107117</v>
      </c>
      <c r="S24" s="619"/>
      <c r="T24" s="619"/>
      <c r="U24" s="619"/>
      <c r="V24" s="619"/>
      <c r="W24" s="619"/>
      <c r="X24" s="619"/>
      <c r="Y24" s="620"/>
      <c r="Z24" s="671">
        <v>0.3</v>
      </c>
      <c r="AA24" s="671"/>
      <c r="AB24" s="671"/>
      <c r="AC24" s="671"/>
      <c r="AD24" s="672" t="s">
        <v>109</v>
      </c>
      <c r="AE24" s="672"/>
      <c r="AF24" s="672"/>
      <c r="AG24" s="672"/>
      <c r="AH24" s="672"/>
      <c r="AI24" s="672"/>
      <c r="AJ24" s="672"/>
      <c r="AK24" s="672"/>
      <c r="AL24" s="641" t="s">
        <v>109</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11833755</v>
      </c>
      <c r="CS24" s="669"/>
      <c r="CT24" s="669"/>
      <c r="CU24" s="669"/>
      <c r="CV24" s="669"/>
      <c r="CW24" s="669"/>
      <c r="CX24" s="669"/>
      <c r="CY24" s="716"/>
      <c r="CZ24" s="720">
        <v>39.6</v>
      </c>
      <c r="DA24" s="721"/>
      <c r="DB24" s="721"/>
      <c r="DC24" s="722"/>
      <c r="DD24" s="715">
        <v>7300884</v>
      </c>
      <c r="DE24" s="669"/>
      <c r="DF24" s="669"/>
      <c r="DG24" s="669"/>
      <c r="DH24" s="669"/>
      <c r="DI24" s="669"/>
      <c r="DJ24" s="669"/>
      <c r="DK24" s="716"/>
      <c r="DL24" s="715">
        <v>7155741</v>
      </c>
      <c r="DM24" s="669"/>
      <c r="DN24" s="669"/>
      <c r="DO24" s="669"/>
      <c r="DP24" s="669"/>
      <c r="DQ24" s="669"/>
      <c r="DR24" s="669"/>
      <c r="DS24" s="669"/>
      <c r="DT24" s="669"/>
      <c r="DU24" s="669"/>
      <c r="DV24" s="716"/>
      <c r="DW24" s="717">
        <v>48.1</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4255156</v>
      </c>
      <c r="S25" s="619"/>
      <c r="T25" s="619"/>
      <c r="U25" s="619"/>
      <c r="V25" s="619"/>
      <c r="W25" s="619"/>
      <c r="X25" s="619"/>
      <c r="Y25" s="620"/>
      <c r="Z25" s="671">
        <v>13.9</v>
      </c>
      <c r="AA25" s="671"/>
      <c r="AB25" s="671"/>
      <c r="AC25" s="671"/>
      <c r="AD25" s="672" t="s">
        <v>109</v>
      </c>
      <c r="AE25" s="672"/>
      <c r="AF25" s="672"/>
      <c r="AG25" s="672"/>
      <c r="AH25" s="672"/>
      <c r="AI25" s="672"/>
      <c r="AJ25" s="672"/>
      <c r="AK25" s="672"/>
      <c r="AL25" s="641" t="s">
        <v>109</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3276618</v>
      </c>
      <c r="CS25" s="637"/>
      <c r="CT25" s="637"/>
      <c r="CU25" s="637"/>
      <c r="CV25" s="637"/>
      <c r="CW25" s="637"/>
      <c r="CX25" s="637"/>
      <c r="CY25" s="638"/>
      <c r="CZ25" s="621">
        <v>11</v>
      </c>
      <c r="DA25" s="639"/>
      <c r="DB25" s="639"/>
      <c r="DC25" s="640"/>
      <c r="DD25" s="624">
        <v>2981270</v>
      </c>
      <c r="DE25" s="637"/>
      <c r="DF25" s="637"/>
      <c r="DG25" s="637"/>
      <c r="DH25" s="637"/>
      <c r="DI25" s="637"/>
      <c r="DJ25" s="637"/>
      <c r="DK25" s="638"/>
      <c r="DL25" s="624">
        <v>2850797</v>
      </c>
      <c r="DM25" s="637"/>
      <c r="DN25" s="637"/>
      <c r="DO25" s="637"/>
      <c r="DP25" s="637"/>
      <c r="DQ25" s="637"/>
      <c r="DR25" s="637"/>
      <c r="DS25" s="637"/>
      <c r="DT25" s="637"/>
      <c r="DU25" s="637"/>
      <c r="DV25" s="638"/>
      <c r="DW25" s="641">
        <v>19.2</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1982230</v>
      </c>
      <c r="CS26" s="619"/>
      <c r="CT26" s="619"/>
      <c r="CU26" s="619"/>
      <c r="CV26" s="619"/>
      <c r="CW26" s="619"/>
      <c r="CX26" s="619"/>
      <c r="CY26" s="620"/>
      <c r="CZ26" s="621">
        <v>6.6</v>
      </c>
      <c r="DA26" s="639"/>
      <c r="DB26" s="639"/>
      <c r="DC26" s="640"/>
      <c r="DD26" s="624">
        <v>1765206</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2379660</v>
      </c>
      <c r="S27" s="619"/>
      <c r="T27" s="619"/>
      <c r="U27" s="619"/>
      <c r="V27" s="619"/>
      <c r="W27" s="619"/>
      <c r="X27" s="619"/>
      <c r="Y27" s="620"/>
      <c r="Z27" s="671">
        <v>7.7</v>
      </c>
      <c r="AA27" s="671"/>
      <c r="AB27" s="671"/>
      <c r="AC27" s="671"/>
      <c r="AD27" s="672" t="s">
        <v>109</v>
      </c>
      <c r="AE27" s="672"/>
      <c r="AF27" s="672"/>
      <c r="AG27" s="672"/>
      <c r="AH27" s="672"/>
      <c r="AI27" s="672"/>
      <c r="AJ27" s="672"/>
      <c r="AK27" s="672"/>
      <c r="AL27" s="641" t="s">
        <v>109</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5557723</v>
      </c>
      <c r="BH27" s="619"/>
      <c r="BI27" s="619"/>
      <c r="BJ27" s="619"/>
      <c r="BK27" s="619"/>
      <c r="BL27" s="619"/>
      <c r="BM27" s="619"/>
      <c r="BN27" s="620"/>
      <c r="BO27" s="671">
        <v>100</v>
      </c>
      <c r="BP27" s="671"/>
      <c r="BQ27" s="671"/>
      <c r="BR27" s="671"/>
      <c r="BS27" s="624">
        <v>271234</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5764852</v>
      </c>
      <c r="CS27" s="637"/>
      <c r="CT27" s="637"/>
      <c r="CU27" s="637"/>
      <c r="CV27" s="637"/>
      <c r="CW27" s="637"/>
      <c r="CX27" s="637"/>
      <c r="CY27" s="638"/>
      <c r="CZ27" s="621">
        <v>19.3</v>
      </c>
      <c r="DA27" s="639"/>
      <c r="DB27" s="639"/>
      <c r="DC27" s="640"/>
      <c r="DD27" s="624">
        <v>1711392</v>
      </c>
      <c r="DE27" s="637"/>
      <c r="DF27" s="637"/>
      <c r="DG27" s="637"/>
      <c r="DH27" s="637"/>
      <c r="DI27" s="637"/>
      <c r="DJ27" s="637"/>
      <c r="DK27" s="638"/>
      <c r="DL27" s="624">
        <v>1696722</v>
      </c>
      <c r="DM27" s="637"/>
      <c r="DN27" s="637"/>
      <c r="DO27" s="637"/>
      <c r="DP27" s="637"/>
      <c r="DQ27" s="637"/>
      <c r="DR27" s="637"/>
      <c r="DS27" s="637"/>
      <c r="DT27" s="637"/>
      <c r="DU27" s="637"/>
      <c r="DV27" s="638"/>
      <c r="DW27" s="641">
        <v>11.4</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120807</v>
      </c>
      <c r="S28" s="619"/>
      <c r="T28" s="619"/>
      <c r="U28" s="619"/>
      <c r="V28" s="619"/>
      <c r="W28" s="619"/>
      <c r="X28" s="619"/>
      <c r="Y28" s="620"/>
      <c r="Z28" s="671">
        <v>0.4</v>
      </c>
      <c r="AA28" s="671"/>
      <c r="AB28" s="671"/>
      <c r="AC28" s="671"/>
      <c r="AD28" s="672">
        <v>449</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2792285</v>
      </c>
      <c r="CS28" s="619"/>
      <c r="CT28" s="619"/>
      <c r="CU28" s="619"/>
      <c r="CV28" s="619"/>
      <c r="CW28" s="619"/>
      <c r="CX28" s="619"/>
      <c r="CY28" s="620"/>
      <c r="CZ28" s="621">
        <v>9.3000000000000007</v>
      </c>
      <c r="DA28" s="639"/>
      <c r="DB28" s="639"/>
      <c r="DC28" s="640"/>
      <c r="DD28" s="624">
        <v>2608222</v>
      </c>
      <c r="DE28" s="619"/>
      <c r="DF28" s="619"/>
      <c r="DG28" s="619"/>
      <c r="DH28" s="619"/>
      <c r="DI28" s="619"/>
      <c r="DJ28" s="619"/>
      <c r="DK28" s="620"/>
      <c r="DL28" s="624">
        <v>2608222</v>
      </c>
      <c r="DM28" s="619"/>
      <c r="DN28" s="619"/>
      <c r="DO28" s="619"/>
      <c r="DP28" s="619"/>
      <c r="DQ28" s="619"/>
      <c r="DR28" s="619"/>
      <c r="DS28" s="619"/>
      <c r="DT28" s="619"/>
      <c r="DU28" s="619"/>
      <c r="DV28" s="620"/>
      <c r="DW28" s="641">
        <v>17.5</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596285</v>
      </c>
      <c r="S29" s="619"/>
      <c r="T29" s="619"/>
      <c r="U29" s="619"/>
      <c r="V29" s="619"/>
      <c r="W29" s="619"/>
      <c r="X29" s="619"/>
      <c r="Y29" s="620"/>
      <c r="Z29" s="671">
        <v>1.9</v>
      </c>
      <c r="AA29" s="671"/>
      <c r="AB29" s="671"/>
      <c r="AC29" s="671"/>
      <c r="AD29" s="672" t="s">
        <v>109</v>
      </c>
      <c r="AE29" s="672"/>
      <c r="AF29" s="672"/>
      <c r="AG29" s="672"/>
      <c r="AH29" s="672"/>
      <c r="AI29" s="672"/>
      <c r="AJ29" s="672"/>
      <c r="AK29" s="672"/>
      <c r="AL29" s="641" t="s">
        <v>109</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2788258</v>
      </c>
      <c r="CS29" s="637"/>
      <c r="CT29" s="637"/>
      <c r="CU29" s="637"/>
      <c r="CV29" s="637"/>
      <c r="CW29" s="637"/>
      <c r="CX29" s="637"/>
      <c r="CY29" s="638"/>
      <c r="CZ29" s="621">
        <v>9.3000000000000007</v>
      </c>
      <c r="DA29" s="639"/>
      <c r="DB29" s="639"/>
      <c r="DC29" s="640"/>
      <c r="DD29" s="624">
        <v>2604195</v>
      </c>
      <c r="DE29" s="637"/>
      <c r="DF29" s="637"/>
      <c r="DG29" s="637"/>
      <c r="DH29" s="637"/>
      <c r="DI29" s="637"/>
      <c r="DJ29" s="637"/>
      <c r="DK29" s="638"/>
      <c r="DL29" s="624">
        <v>2604195</v>
      </c>
      <c r="DM29" s="637"/>
      <c r="DN29" s="637"/>
      <c r="DO29" s="637"/>
      <c r="DP29" s="637"/>
      <c r="DQ29" s="637"/>
      <c r="DR29" s="637"/>
      <c r="DS29" s="637"/>
      <c r="DT29" s="637"/>
      <c r="DU29" s="637"/>
      <c r="DV29" s="638"/>
      <c r="DW29" s="641">
        <v>17.5</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471117</v>
      </c>
      <c r="S30" s="619"/>
      <c r="T30" s="619"/>
      <c r="U30" s="619"/>
      <c r="V30" s="619"/>
      <c r="W30" s="619"/>
      <c r="X30" s="619"/>
      <c r="Y30" s="620"/>
      <c r="Z30" s="671">
        <v>1.5</v>
      </c>
      <c r="AA30" s="671"/>
      <c r="AB30" s="671"/>
      <c r="AC30" s="671"/>
      <c r="AD30" s="672" t="s">
        <v>109</v>
      </c>
      <c r="AE30" s="672"/>
      <c r="AF30" s="672"/>
      <c r="AG30" s="672"/>
      <c r="AH30" s="672"/>
      <c r="AI30" s="672"/>
      <c r="AJ30" s="672"/>
      <c r="AK30" s="672"/>
      <c r="AL30" s="641" t="s">
        <v>109</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99.3</v>
      </c>
      <c r="BH30" s="685"/>
      <c r="BI30" s="685"/>
      <c r="BJ30" s="685"/>
      <c r="BK30" s="685"/>
      <c r="BL30" s="685"/>
      <c r="BM30" s="686">
        <v>96.4</v>
      </c>
      <c r="BN30" s="685"/>
      <c r="BO30" s="685"/>
      <c r="BP30" s="685"/>
      <c r="BQ30" s="687"/>
      <c r="BR30" s="684">
        <v>99.3</v>
      </c>
      <c r="BS30" s="685"/>
      <c r="BT30" s="685"/>
      <c r="BU30" s="685"/>
      <c r="BV30" s="685"/>
      <c r="BW30" s="685"/>
      <c r="BX30" s="686">
        <v>95.7</v>
      </c>
      <c r="BY30" s="685"/>
      <c r="BZ30" s="685"/>
      <c r="CA30" s="685"/>
      <c r="CB30" s="687"/>
      <c r="CD30" s="690"/>
      <c r="CE30" s="691"/>
      <c r="CF30" s="655" t="s">
        <v>289</v>
      </c>
      <c r="CG30" s="652"/>
      <c r="CH30" s="652"/>
      <c r="CI30" s="652"/>
      <c r="CJ30" s="652"/>
      <c r="CK30" s="652"/>
      <c r="CL30" s="652"/>
      <c r="CM30" s="652"/>
      <c r="CN30" s="652"/>
      <c r="CO30" s="652"/>
      <c r="CP30" s="652"/>
      <c r="CQ30" s="653"/>
      <c r="CR30" s="618">
        <v>2448080</v>
      </c>
      <c r="CS30" s="619"/>
      <c r="CT30" s="619"/>
      <c r="CU30" s="619"/>
      <c r="CV30" s="619"/>
      <c r="CW30" s="619"/>
      <c r="CX30" s="619"/>
      <c r="CY30" s="620"/>
      <c r="CZ30" s="621">
        <v>8.1999999999999993</v>
      </c>
      <c r="DA30" s="639"/>
      <c r="DB30" s="639"/>
      <c r="DC30" s="640"/>
      <c r="DD30" s="624">
        <v>2278336</v>
      </c>
      <c r="DE30" s="619"/>
      <c r="DF30" s="619"/>
      <c r="DG30" s="619"/>
      <c r="DH30" s="619"/>
      <c r="DI30" s="619"/>
      <c r="DJ30" s="619"/>
      <c r="DK30" s="620"/>
      <c r="DL30" s="624">
        <v>2278336</v>
      </c>
      <c r="DM30" s="619"/>
      <c r="DN30" s="619"/>
      <c r="DO30" s="619"/>
      <c r="DP30" s="619"/>
      <c r="DQ30" s="619"/>
      <c r="DR30" s="619"/>
      <c r="DS30" s="619"/>
      <c r="DT30" s="619"/>
      <c r="DU30" s="619"/>
      <c r="DV30" s="620"/>
      <c r="DW30" s="641">
        <v>15.3</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976689</v>
      </c>
      <c r="S31" s="619"/>
      <c r="T31" s="619"/>
      <c r="U31" s="619"/>
      <c r="V31" s="619"/>
      <c r="W31" s="619"/>
      <c r="X31" s="619"/>
      <c r="Y31" s="620"/>
      <c r="Z31" s="671">
        <v>3.2</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99.5</v>
      </c>
      <c r="BH31" s="637"/>
      <c r="BI31" s="637"/>
      <c r="BJ31" s="637"/>
      <c r="BK31" s="637"/>
      <c r="BL31" s="637"/>
      <c r="BM31" s="673">
        <v>98.3</v>
      </c>
      <c r="BN31" s="683"/>
      <c r="BO31" s="683"/>
      <c r="BP31" s="683"/>
      <c r="BQ31" s="647"/>
      <c r="BR31" s="682">
        <v>99.5</v>
      </c>
      <c r="BS31" s="637"/>
      <c r="BT31" s="637"/>
      <c r="BU31" s="637"/>
      <c r="BV31" s="637"/>
      <c r="BW31" s="637"/>
      <c r="BX31" s="673">
        <v>97.9</v>
      </c>
      <c r="BY31" s="683"/>
      <c r="BZ31" s="683"/>
      <c r="CA31" s="683"/>
      <c r="CB31" s="647"/>
      <c r="CD31" s="690"/>
      <c r="CE31" s="691"/>
      <c r="CF31" s="655" t="s">
        <v>293</v>
      </c>
      <c r="CG31" s="652"/>
      <c r="CH31" s="652"/>
      <c r="CI31" s="652"/>
      <c r="CJ31" s="652"/>
      <c r="CK31" s="652"/>
      <c r="CL31" s="652"/>
      <c r="CM31" s="652"/>
      <c r="CN31" s="652"/>
      <c r="CO31" s="652"/>
      <c r="CP31" s="652"/>
      <c r="CQ31" s="653"/>
      <c r="CR31" s="618">
        <v>340178</v>
      </c>
      <c r="CS31" s="637"/>
      <c r="CT31" s="637"/>
      <c r="CU31" s="637"/>
      <c r="CV31" s="637"/>
      <c r="CW31" s="637"/>
      <c r="CX31" s="637"/>
      <c r="CY31" s="638"/>
      <c r="CZ31" s="621">
        <v>1.1000000000000001</v>
      </c>
      <c r="DA31" s="639"/>
      <c r="DB31" s="639"/>
      <c r="DC31" s="640"/>
      <c r="DD31" s="624">
        <v>325859</v>
      </c>
      <c r="DE31" s="637"/>
      <c r="DF31" s="637"/>
      <c r="DG31" s="637"/>
      <c r="DH31" s="637"/>
      <c r="DI31" s="637"/>
      <c r="DJ31" s="637"/>
      <c r="DK31" s="638"/>
      <c r="DL31" s="624">
        <v>325859</v>
      </c>
      <c r="DM31" s="637"/>
      <c r="DN31" s="637"/>
      <c r="DO31" s="637"/>
      <c r="DP31" s="637"/>
      <c r="DQ31" s="637"/>
      <c r="DR31" s="637"/>
      <c r="DS31" s="637"/>
      <c r="DT31" s="637"/>
      <c r="DU31" s="637"/>
      <c r="DV31" s="638"/>
      <c r="DW31" s="641">
        <v>2.2000000000000002</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2169616</v>
      </c>
      <c r="S32" s="619"/>
      <c r="T32" s="619"/>
      <c r="U32" s="619"/>
      <c r="V32" s="619"/>
      <c r="W32" s="619"/>
      <c r="X32" s="619"/>
      <c r="Y32" s="620"/>
      <c r="Z32" s="671">
        <v>7.1</v>
      </c>
      <c r="AA32" s="671"/>
      <c r="AB32" s="671"/>
      <c r="AC32" s="671"/>
      <c r="AD32" s="672">
        <v>4186</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99</v>
      </c>
      <c r="BH32" s="603"/>
      <c r="BI32" s="603"/>
      <c r="BJ32" s="603"/>
      <c r="BK32" s="603"/>
      <c r="BL32" s="603"/>
      <c r="BM32" s="666">
        <v>94.4</v>
      </c>
      <c r="BN32" s="603"/>
      <c r="BO32" s="603"/>
      <c r="BP32" s="603"/>
      <c r="BQ32" s="660"/>
      <c r="BR32" s="681">
        <v>98.9</v>
      </c>
      <c r="BS32" s="603"/>
      <c r="BT32" s="603"/>
      <c r="BU32" s="603"/>
      <c r="BV32" s="603"/>
      <c r="BW32" s="603"/>
      <c r="BX32" s="666">
        <v>93.7</v>
      </c>
      <c r="BY32" s="603"/>
      <c r="BZ32" s="603"/>
      <c r="CA32" s="603"/>
      <c r="CB32" s="660"/>
      <c r="CD32" s="692"/>
      <c r="CE32" s="693"/>
      <c r="CF32" s="655" t="s">
        <v>296</v>
      </c>
      <c r="CG32" s="652"/>
      <c r="CH32" s="652"/>
      <c r="CI32" s="652"/>
      <c r="CJ32" s="652"/>
      <c r="CK32" s="652"/>
      <c r="CL32" s="652"/>
      <c r="CM32" s="652"/>
      <c r="CN32" s="652"/>
      <c r="CO32" s="652"/>
      <c r="CP32" s="652"/>
      <c r="CQ32" s="653"/>
      <c r="CR32" s="618">
        <v>4027</v>
      </c>
      <c r="CS32" s="619"/>
      <c r="CT32" s="619"/>
      <c r="CU32" s="619"/>
      <c r="CV32" s="619"/>
      <c r="CW32" s="619"/>
      <c r="CX32" s="619"/>
      <c r="CY32" s="620"/>
      <c r="CZ32" s="621">
        <v>0</v>
      </c>
      <c r="DA32" s="639"/>
      <c r="DB32" s="639"/>
      <c r="DC32" s="640"/>
      <c r="DD32" s="624">
        <v>4027</v>
      </c>
      <c r="DE32" s="619"/>
      <c r="DF32" s="619"/>
      <c r="DG32" s="619"/>
      <c r="DH32" s="619"/>
      <c r="DI32" s="619"/>
      <c r="DJ32" s="619"/>
      <c r="DK32" s="620"/>
      <c r="DL32" s="624">
        <v>4027</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4418436</v>
      </c>
      <c r="S33" s="619"/>
      <c r="T33" s="619"/>
      <c r="U33" s="619"/>
      <c r="V33" s="619"/>
      <c r="W33" s="619"/>
      <c r="X33" s="619"/>
      <c r="Y33" s="620"/>
      <c r="Z33" s="671">
        <v>14.4</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12230770</v>
      </c>
      <c r="CS33" s="637"/>
      <c r="CT33" s="637"/>
      <c r="CU33" s="637"/>
      <c r="CV33" s="637"/>
      <c r="CW33" s="637"/>
      <c r="CX33" s="637"/>
      <c r="CY33" s="638"/>
      <c r="CZ33" s="621">
        <v>40.9</v>
      </c>
      <c r="DA33" s="639"/>
      <c r="DB33" s="639"/>
      <c r="DC33" s="640"/>
      <c r="DD33" s="624">
        <v>7711606</v>
      </c>
      <c r="DE33" s="637"/>
      <c r="DF33" s="637"/>
      <c r="DG33" s="637"/>
      <c r="DH33" s="637"/>
      <c r="DI33" s="637"/>
      <c r="DJ33" s="637"/>
      <c r="DK33" s="638"/>
      <c r="DL33" s="624">
        <v>6368184</v>
      </c>
      <c r="DM33" s="637"/>
      <c r="DN33" s="637"/>
      <c r="DO33" s="637"/>
      <c r="DP33" s="637"/>
      <c r="DQ33" s="637"/>
      <c r="DR33" s="637"/>
      <c r="DS33" s="637"/>
      <c r="DT33" s="637"/>
      <c r="DU33" s="637"/>
      <c r="DV33" s="638"/>
      <c r="DW33" s="641">
        <v>42.8</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3225708</v>
      </c>
      <c r="CS34" s="619"/>
      <c r="CT34" s="619"/>
      <c r="CU34" s="619"/>
      <c r="CV34" s="619"/>
      <c r="CW34" s="619"/>
      <c r="CX34" s="619"/>
      <c r="CY34" s="620"/>
      <c r="CZ34" s="621">
        <v>10.8</v>
      </c>
      <c r="DA34" s="639"/>
      <c r="DB34" s="639"/>
      <c r="DC34" s="640"/>
      <c r="DD34" s="624">
        <v>2150923</v>
      </c>
      <c r="DE34" s="619"/>
      <c r="DF34" s="619"/>
      <c r="DG34" s="619"/>
      <c r="DH34" s="619"/>
      <c r="DI34" s="619"/>
      <c r="DJ34" s="619"/>
      <c r="DK34" s="620"/>
      <c r="DL34" s="624">
        <v>1995214</v>
      </c>
      <c r="DM34" s="619"/>
      <c r="DN34" s="619"/>
      <c r="DO34" s="619"/>
      <c r="DP34" s="619"/>
      <c r="DQ34" s="619"/>
      <c r="DR34" s="619"/>
      <c r="DS34" s="619"/>
      <c r="DT34" s="619"/>
      <c r="DU34" s="619"/>
      <c r="DV34" s="620"/>
      <c r="DW34" s="641">
        <v>13.4</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905636</v>
      </c>
      <c r="S35" s="619"/>
      <c r="T35" s="619"/>
      <c r="U35" s="619"/>
      <c r="V35" s="619"/>
      <c r="W35" s="619"/>
      <c r="X35" s="619"/>
      <c r="Y35" s="620"/>
      <c r="Z35" s="671">
        <v>2.9</v>
      </c>
      <c r="AA35" s="671"/>
      <c r="AB35" s="671"/>
      <c r="AC35" s="671"/>
      <c r="AD35" s="672" t="s">
        <v>109</v>
      </c>
      <c r="AE35" s="672"/>
      <c r="AF35" s="672"/>
      <c r="AG35" s="672"/>
      <c r="AH35" s="672"/>
      <c r="AI35" s="672"/>
      <c r="AJ35" s="672"/>
      <c r="AK35" s="672"/>
      <c r="AL35" s="641" t="s">
        <v>109</v>
      </c>
      <c r="AM35" s="673"/>
      <c r="AN35" s="673"/>
      <c r="AO35" s="674"/>
      <c r="AP35" s="186"/>
      <c r="AQ35" s="675" t="s">
        <v>304</v>
      </c>
      <c r="AR35" s="676"/>
      <c r="AS35" s="676"/>
      <c r="AT35" s="676"/>
      <c r="AU35" s="676"/>
      <c r="AV35" s="676"/>
      <c r="AW35" s="676"/>
      <c r="AX35" s="676"/>
      <c r="AY35" s="677"/>
      <c r="AZ35" s="668">
        <v>3401602</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12089</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170061</v>
      </c>
      <c r="CS35" s="637"/>
      <c r="CT35" s="637"/>
      <c r="CU35" s="637"/>
      <c r="CV35" s="637"/>
      <c r="CW35" s="637"/>
      <c r="CX35" s="637"/>
      <c r="CY35" s="638"/>
      <c r="CZ35" s="621">
        <v>0.6</v>
      </c>
      <c r="DA35" s="639"/>
      <c r="DB35" s="639"/>
      <c r="DC35" s="640"/>
      <c r="DD35" s="624">
        <v>144018</v>
      </c>
      <c r="DE35" s="637"/>
      <c r="DF35" s="637"/>
      <c r="DG35" s="637"/>
      <c r="DH35" s="637"/>
      <c r="DI35" s="637"/>
      <c r="DJ35" s="637"/>
      <c r="DK35" s="638"/>
      <c r="DL35" s="624">
        <v>143066</v>
      </c>
      <c r="DM35" s="637"/>
      <c r="DN35" s="637"/>
      <c r="DO35" s="637"/>
      <c r="DP35" s="637"/>
      <c r="DQ35" s="637"/>
      <c r="DR35" s="637"/>
      <c r="DS35" s="637"/>
      <c r="DT35" s="637"/>
      <c r="DU35" s="637"/>
      <c r="DV35" s="638"/>
      <c r="DW35" s="641">
        <v>1</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30716306</v>
      </c>
      <c r="S36" s="659"/>
      <c r="T36" s="659"/>
      <c r="U36" s="659"/>
      <c r="V36" s="659"/>
      <c r="W36" s="659"/>
      <c r="X36" s="659"/>
      <c r="Y36" s="662"/>
      <c r="Z36" s="663">
        <v>100</v>
      </c>
      <c r="AA36" s="663"/>
      <c r="AB36" s="663"/>
      <c r="AC36" s="663"/>
      <c r="AD36" s="664">
        <v>13968078</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1353306</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-18139</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2856739</v>
      </c>
      <c r="CS36" s="619"/>
      <c r="CT36" s="619"/>
      <c r="CU36" s="619"/>
      <c r="CV36" s="619"/>
      <c r="CW36" s="619"/>
      <c r="CX36" s="619"/>
      <c r="CY36" s="620"/>
      <c r="CZ36" s="621">
        <v>9.6</v>
      </c>
      <c r="DA36" s="639"/>
      <c r="DB36" s="639"/>
      <c r="DC36" s="640"/>
      <c r="DD36" s="624">
        <v>2097091</v>
      </c>
      <c r="DE36" s="619"/>
      <c r="DF36" s="619"/>
      <c r="DG36" s="619"/>
      <c r="DH36" s="619"/>
      <c r="DI36" s="619"/>
      <c r="DJ36" s="619"/>
      <c r="DK36" s="620"/>
      <c r="DL36" s="624">
        <v>1393499</v>
      </c>
      <c r="DM36" s="619"/>
      <c r="DN36" s="619"/>
      <c r="DO36" s="619"/>
      <c r="DP36" s="619"/>
      <c r="DQ36" s="619"/>
      <c r="DR36" s="619"/>
      <c r="DS36" s="619"/>
      <c r="DT36" s="619"/>
      <c r="DU36" s="619"/>
      <c r="DV36" s="620"/>
      <c r="DW36" s="641">
        <v>9.4</v>
      </c>
      <c r="DX36" s="642"/>
      <c r="DY36" s="642"/>
      <c r="DZ36" s="642"/>
      <c r="EA36" s="642"/>
      <c r="EB36" s="642"/>
      <c r="EC36" s="643"/>
    </row>
    <row r="37" spans="2:133" ht="11.25" customHeight="1">
      <c r="AQ37" s="644" t="s">
        <v>311</v>
      </c>
      <c r="AR37" s="645"/>
      <c r="AS37" s="645"/>
      <c r="AT37" s="645"/>
      <c r="AU37" s="645"/>
      <c r="AV37" s="645"/>
      <c r="AW37" s="645"/>
      <c r="AX37" s="645"/>
      <c r="AY37" s="646"/>
      <c r="AZ37" s="618">
        <v>84182</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7537</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1046105</v>
      </c>
      <c r="CS37" s="637"/>
      <c r="CT37" s="637"/>
      <c r="CU37" s="637"/>
      <c r="CV37" s="637"/>
      <c r="CW37" s="637"/>
      <c r="CX37" s="637"/>
      <c r="CY37" s="638"/>
      <c r="CZ37" s="621">
        <v>3.5</v>
      </c>
      <c r="DA37" s="639"/>
      <c r="DB37" s="639"/>
      <c r="DC37" s="640"/>
      <c r="DD37" s="624">
        <v>1046105</v>
      </c>
      <c r="DE37" s="637"/>
      <c r="DF37" s="637"/>
      <c r="DG37" s="637"/>
      <c r="DH37" s="637"/>
      <c r="DI37" s="637"/>
      <c r="DJ37" s="637"/>
      <c r="DK37" s="638"/>
      <c r="DL37" s="624">
        <v>1001356</v>
      </c>
      <c r="DM37" s="637"/>
      <c r="DN37" s="637"/>
      <c r="DO37" s="637"/>
      <c r="DP37" s="637"/>
      <c r="DQ37" s="637"/>
      <c r="DR37" s="637"/>
      <c r="DS37" s="637"/>
      <c r="DT37" s="637"/>
      <c r="DU37" s="637"/>
      <c r="DV37" s="638"/>
      <c r="DW37" s="641">
        <v>6.7</v>
      </c>
      <c r="DX37" s="642"/>
      <c r="DY37" s="642"/>
      <c r="DZ37" s="642"/>
      <c r="EA37" s="642"/>
      <c r="EB37" s="642"/>
      <c r="EC37" s="643"/>
    </row>
    <row r="38" spans="2:133" ht="11.25" customHeight="1">
      <c r="AQ38" s="644" t="s">
        <v>314</v>
      </c>
      <c r="AR38" s="645"/>
      <c r="AS38" s="645"/>
      <c r="AT38" s="645"/>
      <c r="AU38" s="645"/>
      <c r="AV38" s="645"/>
      <c r="AW38" s="645"/>
      <c r="AX38" s="645"/>
      <c r="AY38" s="646"/>
      <c r="AZ38" s="618">
        <v>46826</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12187</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3376032</v>
      </c>
      <c r="CS38" s="619"/>
      <c r="CT38" s="619"/>
      <c r="CU38" s="619"/>
      <c r="CV38" s="619"/>
      <c r="CW38" s="619"/>
      <c r="CX38" s="619"/>
      <c r="CY38" s="620"/>
      <c r="CZ38" s="621">
        <v>11.3</v>
      </c>
      <c r="DA38" s="639"/>
      <c r="DB38" s="639"/>
      <c r="DC38" s="640"/>
      <c r="DD38" s="624">
        <v>2982311</v>
      </c>
      <c r="DE38" s="619"/>
      <c r="DF38" s="619"/>
      <c r="DG38" s="619"/>
      <c r="DH38" s="619"/>
      <c r="DI38" s="619"/>
      <c r="DJ38" s="619"/>
      <c r="DK38" s="620"/>
      <c r="DL38" s="624">
        <v>2836405</v>
      </c>
      <c r="DM38" s="619"/>
      <c r="DN38" s="619"/>
      <c r="DO38" s="619"/>
      <c r="DP38" s="619"/>
      <c r="DQ38" s="619"/>
      <c r="DR38" s="619"/>
      <c r="DS38" s="619"/>
      <c r="DT38" s="619"/>
      <c r="DU38" s="619"/>
      <c r="DV38" s="620"/>
      <c r="DW38" s="641">
        <v>19.100000000000001</v>
      </c>
      <c r="DX38" s="642"/>
      <c r="DY38" s="642"/>
      <c r="DZ38" s="642"/>
      <c r="EA38" s="642"/>
      <c r="EB38" s="642"/>
      <c r="EC38" s="643"/>
    </row>
    <row r="39" spans="2:133" ht="11.25" customHeight="1">
      <c r="AQ39" s="644" t="s">
        <v>317</v>
      </c>
      <c r="AR39" s="645"/>
      <c r="AS39" s="645"/>
      <c r="AT39" s="645"/>
      <c r="AU39" s="645"/>
      <c r="AV39" s="645"/>
      <c r="AW39" s="645"/>
      <c r="AX39" s="645"/>
      <c r="AY39" s="646"/>
      <c r="AZ39" s="618">
        <v>25570</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84</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933905</v>
      </c>
      <c r="CS39" s="637"/>
      <c r="CT39" s="637"/>
      <c r="CU39" s="637"/>
      <c r="CV39" s="637"/>
      <c r="CW39" s="637"/>
      <c r="CX39" s="637"/>
      <c r="CY39" s="638"/>
      <c r="CZ39" s="621">
        <v>3.1</v>
      </c>
      <c r="DA39" s="639"/>
      <c r="DB39" s="639"/>
      <c r="DC39" s="640"/>
      <c r="DD39" s="624">
        <v>332367</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404667</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111</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1668325</v>
      </c>
      <c r="CS40" s="619"/>
      <c r="CT40" s="619"/>
      <c r="CU40" s="619"/>
      <c r="CV40" s="619"/>
      <c r="CW40" s="619"/>
      <c r="CX40" s="619"/>
      <c r="CY40" s="620"/>
      <c r="CZ40" s="621">
        <v>5.6</v>
      </c>
      <c r="DA40" s="639"/>
      <c r="DB40" s="639"/>
      <c r="DC40" s="640"/>
      <c r="DD40" s="624">
        <v>4896</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1487051</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328</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5807820</v>
      </c>
      <c r="CS42" s="619"/>
      <c r="CT42" s="619"/>
      <c r="CU42" s="619"/>
      <c r="CV42" s="619"/>
      <c r="CW42" s="619"/>
      <c r="CX42" s="619"/>
      <c r="CY42" s="620"/>
      <c r="CZ42" s="621">
        <v>19.399999999999999</v>
      </c>
      <c r="DA42" s="622"/>
      <c r="DB42" s="622"/>
      <c r="DC42" s="623"/>
      <c r="DD42" s="624">
        <v>777873</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118176</v>
      </c>
      <c r="CS43" s="637"/>
      <c r="CT43" s="637"/>
      <c r="CU43" s="637"/>
      <c r="CV43" s="637"/>
      <c r="CW43" s="637"/>
      <c r="CX43" s="637"/>
      <c r="CY43" s="638"/>
      <c r="CZ43" s="621">
        <v>0.4</v>
      </c>
      <c r="DA43" s="639"/>
      <c r="DB43" s="639"/>
      <c r="DC43" s="640"/>
      <c r="DD43" s="624">
        <v>118176</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5799486</v>
      </c>
      <c r="CS44" s="619"/>
      <c r="CT44" s="619"/>
      <c r="CU44" s="619"/>
      <c r="CV44" s="619"/>
      <c r="CW44" s="619"/>
      <c r="CX44" s="619"/>
      <c r="CY44" s="620"/>
      <c r="CZ44" s="621">
        <v>19.399999999999999</v>
      </c>
      <c r="DA44" s="622"/>
      <c r="DB44" s="622"/>
      <c r="DC44" s="623"/>
      <c r="DD44" s="624">
        <v>771809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2668095</v>
      </c>
      <c r="CS45" s="637"/>
      <c r="CT45" s="637"/>
      <c r="CU45" s="637"/>
      <c r="CV45" s="637"/>
      <c r="CW45" s="637"/>
      <c r="CX45" s="637"/>
      <c r="CY45" s="638"/>
      <c r="CZ45" s="621">
        <v>8.9</v>
      </c>
      <c r="DA45" s="639"/>
      <c r="DB45" s="639"/>
      <c r="DC45" s="640"/>
      <c r="DD45" s="624">
        <v>81307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3105340</v>
      </c>
      <c r="CS46" s="619"/>
      <c r="CT46" s="619"/>
      <c r="CU46" s="619"/>
      <c r="CV46" s="619"/>
      <c r="CW46" s="619"/>
      <c r="CX46" s="619"/>
      <c r="CY46" s="620"/>
      <c r="CZ46" s="621">
        <v>10.4</v>
      </c>
      <c r="DA46" s="622"/>
      <c r="DB46" s="622"/>
      <c r="DC46" s="623"/>
      <c r="DD46" s="624">
        <v>688631</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v>8334</v>
      </c>
      <c r="CS47" s="637"/>
      <c r="CT47" s="637"/>
      <c r="CU47" s="637"/>
      <c r="CV47" s="637"/>
      <c r="CW47" s="637"/>
      <c r="CX47" s="637"/>
      <c r="CY47" s="638"/>
      <c r="CZ47" s="621">
        <v>0</v>
      </c>
      <c r="DA47" s="639"/>
      <c r="DB47" s="639"/>
      <c r="DC47" s="640"/>
      <c r="DD47" s="624">
        <v>6064</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29872345</v>
      </c>
      <c r="CS49" s="603"/>
      <c r="CT49" s="603"/>
      <c r="CU49" s="603"/>
      <c r="CV49" s="603"/>
      <c r="CW49" s="603"/>
      <c r="CX49" s="603"/>
      <c r="CY49" s="604"/>
      <c r="CZ49" s="605">
        <v>100</v>
      </c>
      <c r="DA49" s="606"/>
      <c r="DB49" s="606"/>
      <c r="DC49" s="607"/>
      <c r="DD49" s="608">
        <v>15790363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30667</v>
      </c>
      <c r="R7" s="1131"/>
      <c r="S7" s="1131"/>
      <c r="T7" s="1131"/>
      <c r="U7" s="1131"/>
      <c r="V7" s="1131">
        <v>29856</v>
      </c>
      <c r="W7" s="1131"/>
      <c r="X7" s="1131"/>
      <c r="Y7" s="1131"/>
      <c r="Z7" s="1131"/>
      <c r="AA7" s="1131">
        <v>811</v>
      </c>
      <c r="AB7" s="1131"/>
      <c r="AC7" s="1131"/>
      <c r="AD7" s="1131"/>
      <c r="AE7" s="1132"/>
      <c r="AF7" s="1133">
        <v>711</v>
      </c>
      <c r="AG7" s="1134"/>
      <c r="AH7" s="1134"/>
      <c r="AI7" s="1134"/>
      <c r="AJ7" s="1135"/>
      <c r="AK7" s="1117">
        <v>471</v>
      </c>
      <c r="AL7" s="1118"/>
      <c r="AM7" s="1118"/>
      <c r="AN7" s="1118"/>
      <c r="AO7" s="1118"/>
      <c r="AP7" s="1118">
        <v>31553</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538</v>
      </c>
      <c r="BT7" s="1122"/>
      <c r="BU7" s="1122"/>
      <c r="BV7" s="1122"/>
      <c r="BW7" s="1122"/>
      <c r="BX7" s="1122"/>
      <c r="BY7" s="1122"/>
      <c r="BZ7" s="1122"/>
      <c r="CA7" s="1122"/>
      <c r="CB7" s="1122"/>
      <c r="CC7" s="1122"/>
      <c r="CD7" s="1122"/>
      <c r="CE7" s="1122"/>
      <c r="CF7" s="1122"/>
      <c r="CG7" s="1123"/>
      <c r="CH7" s="1114">
        <v>2</v>
      </c>
      <c r="CI7" s="1115"/>
      <c r="CJ7" s="1115"/>
      <c r="CK7" s="1115"/>
      <c r="CL7" s="1116"/>
      <c r="CM7" s="1114">
        <v>27</v>
      </c>
      <c r="CN7" s="1115"/>
      <c r="CO7" s="1115"/>
      <c r="CP7" s="1115"/>
      <c r="CQ7" s="1116"/>
      <c r="CR7" s="1114">
        <v>9</v>
      </c>
      <c r="CS7" s="1115"/>
      <c r="CT7" s="1115"/>
      <c r="CU7" s="1115"/>
      <c r="CV7" s="1116"/>
      <c r="CW7" s="1114" t="s">
        <v>532</v>
      </c>
      <c r="CX7" s="1115"/>
      <c r="CY7" s="1115"/>
      <c r="CZ7" s="1115"/>
      <c r="DA7" s="1116"/>
      <c r="DB7" s="1114" t="s">
        <v>532</v>
      </c>
      <c r="DC7" s="1115"/>
      <c r="DD7" s="1115"/>
      <c r="DE7" s="1115"/>
      <c r="DF7" s="1116"/>
      <c r="DG7" s="1114" t="s">
        <v>532</v>
      </c>
      <c r="DH7" s="1115"/>
      <c r="DI7" s="1115"/>
      <c r="DJ7" s="1115"/>
      <c r="DK7" s="1116"/>
      <c r="DL7" s="1114" t="s">
        <v>532</v>
      </c>
      <c r="DM7" s="1115"/>
      <c r="DN7" s="1115"/>
      <c r="DO7" s="1115"/>
      <c r="DP7" s="1116"/>
      <c r="DQ7" s="1114" t="s">
        <v>532</v>
      </c>
      <c r="DR7" s="1115"/>
      <c r="DS7" s="1115"/>
      <c r="DT7" s="1115"/>
      <c r="DU7" s="1116"/>
      <c r="DV7" s="1141"/>
      <c r="DW7" s="1142"/>
      <c r="DX7" s="1142"/>
      <c r="DY7" s="1142"/>
      <c r="DZ7" s="1143"/>
      <c r="EA7" s="205"/>
    </row>
    <row r="8" spans="1:131" s="206" customFormat="1" ht="26.25" customHeight="1">
      <c r="A8" s="212">
        <v>2</v>
      </c>
      <c r="B8" s="1063" t="s">
        <v>361</v>
      </c>
      <c r="C8" s="1064"/>
      <c r="D8" s="1064"/>
      <c r="E8" s="1064"/>
      <c r="F8" s="1064"/>
      <c r="G8" s="1064"/>
      <c r="H8" s="1064"/>
      <c r="I8" s="1064"/>
      <c r="J8" s="1064"/>
      <c r="K8" s="1064"/>
      <c r="L8" s="1064"/>
      <c r="M8" s="1064"/>
      <c r="N8" s="1064"/>
      <c r="O8" s="1064"/>
      <c r="P8" s="1065"/>
      <c r="Q8" s="1069">
        <v>57</v>
      </c>
      <c r="R8" s="1070"/>
      <c r="S8" s="1070"/>
      <c r="T8" s="1070"/>
      <c r="U8" s="1070"/>
      <c r="V8" s="1070">
        <v>24</v>
      </c>
      <c r="W8" s="1070"/>
      <c r="X8" s="1070"/>
      <c r="Y8" s="1070"/>
      <c r="Z8" s="1070"/>
      <c r="AA8" s="1070">
        <v>33</v>
      </c>
      <c r="AB8" s="1070"/>
      <c r="AC8" s="1070"/>
      <c r="AD8" s="1070"/>
      <c r="AE8" s="1071"/>
      <c r="AF8" s="1045">
        <v>33</v>
      </c>
      <c r="AG8" s="1046"/>
      <c r="AH8" s="1046"/>
      <c r="AI8" s="1046"/>
      <c r="AJ8" s="1047"/>
      <c r="AK8" s="1112" t="s">
        <v>532</v>
      </c>
      <c r="AL8" s="1113"/>
      <c r="AM8" s="1113"/>
      <c r="AN8" s="1113"/>
      <c r="AO8" s="1113"/>
      <c r="AP8" s="1113">
        <v>63</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539</v>
      </c>
      <c r="BT8" s="1041"/>
      <c r="BU8" s="1041"/>
      <c r="BV8" s="1041"/>
      <c r="BW8" s="1041"/>
      <c r="BX8" s="1041"/>
      <c r="BY8" s="1041"/>
      <c r="BZ8" s="1041"/>
      <c r="CA8" s="1041"/>
      <c r="CB8" s="1041"/>
      <c r="CC8" s="1041"/>
      <c r="CD8" s="1041"/>
      <c r="CE8" s="1041"/>
      <c r="CF8" s="1041"/>
      <c r="CG8" s="1042"/>
      <c r="CH8" s="1015">
        <v>-1</v>
      </c>
      <c r="CI8" s="1016"/>
      <c r="CJ8" s="1016"/>
      <c r="CK8" s="1016"/>
      <c r="CL8" s="1017"/>
      <c r="CM8" s="1015">
        <v>62</v>
      </c>
      <c r="CN8" s="1016"/>
      <c r="CO8" s="1016"/>
      <c r="CP8" s="1016"/>
      <c r="CQ8" s="1017"/>
      <c r="CR8" s="1015">
        <v>5</v>
      </c>
      <c r="CS8" s="1016"/>
      <c r="CT8" s="1016"/>
      <c r="CU8" s="1016"/>
      <c r="CV8" s="1017"/>
      <c r="CW8" s="1015" t="s">
        <v>532</v>
      </c>
      <c r="CX8" s="1016"/>
      <c r="CY8" s="1016"/>
      <c r="CZ8" s="1016"/>
      <c r="DA8" s="1017"/>
      <c r="DB8" s="1015" t="s">
        <v>532</v>
      </c>
      <c r="DC8" s="1016"/>
      <c r="DD8" s="1016"/>
      <c r="DE8" s="1016"/>
      <c r="DF8" s="1017"/>
      <c r="DG8" s="1015" t="s">
        <v>532</v>
      </c>
      <c r="DH8" s="1016"/>
      <c r="DI8" s="1016"/>
      <c r="DJ8" s="1016"/>
      <c r="DK8" s="1017"/>
      <c r="DL8" s="1015" t="s">
        <v>532</v>
      </c>
      <c r="DM8" s="1016"/>
      <c r="DN8" s="1016"/>
      <c r="DO8" s="1016"/>
      <c r="DP8" s="1017"/>
      <c r="DQ8" s="1015" t="s">
        <v>532</v>
      </c>
      <c r="DR8" s="1016"/>
      <c r="DS8" s="1016"/>
      <c r="DT8" s="1016"/>
      <c r="DU8" s="1017"/>
      <c r="DV8" s="1018"/>
      <c r="DW8" s="1019"/>
      <c r="DX8" s="1019"/>
      <c r="DY8" s="1019"/>
      <c r="DZ8" s="1020"/>
      <c r="EA8" s="205"/>
    </row>
    <row r="9" spans="1:131" s="206" customFormat="1" ht="26.25" customHeight="1">
      <c r="A9" s="212">
        <v>3</v>
      </c>
      <c r="B9" s="1063" t="s">
        <v>362</v>
      </c>
      <c r="C9" s="1064"/>
      <c r="D9" s="1064"/>
      <c r="E9" s="1064"/>
      <c r="F9" s="1064"/>
      <c r="G9" s="1064"/>
      <c r="H9" s="1064"/>
      <c r="I9" s="1064"/>
      <c r="J9" s="1064"/>
      <c r="K9" s="1064"/>
      <c r="L9" s="1064"/>
      <c r="M9" s="1064"/>
      <c r="N9" s="1064"/>
      <c r="O9" s="1064"/>
      <c r="P9" s="1065"/>
      <c r="Q9" s="1069">
        <v>0</v>
      </c>
      <c r="R9" s="1070"/>
      <c r="S9" s="1070"/>
      <c r="T9" s="1070"/>
      <c r="U9" s="1070"/>
      <c r="V9" s="1070">
        <v>0</v>
      </c>
      <c r="W9" s="1070"/>
      <c r="X9" s="1070"/>
      <c r="Y9" s="1070"/>
      <c r="Z9" s="1070"/>
      <c r="AA9" s="1070" t="s">
        <v>532</v>
      </c>
      <c r="AB9" s="1070"/>
      <c r="AC9" s="1070"/>
      <c r="AD9" s="1070"/>
      <c r="AE9" s="1071"/>
      <c r="AF9" s="1045" t="s">
        <v>109</v>
      </c>
      <c r="AG9" s="1046"/>
      <c r="AH9" s="1046"/>
      <c r="AI9" s="1046"/>
      <c r="AJ9" s="1047"/>
      <c r="AK9" s="1112" t="s">
        <v>532</v>
      </c>
      <c r="AL9" s="1113"/>
      <c r="AM9" s="1113"/>
      <c r="AN9" s="1113"/>
      <c r="AO9" s="1113"/>
      <c r="AP9" s="1113" t="s">
        <v>532</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v>30724</v>
      </c>
      <c r="R23" s="1095"/>
      <c r="S23" s="1095"/>
      <c r="T23" s="1095"/>
      <c r="U23" s="1095"/>
      <c r="V23" s="1095">
        <v>29880</v>
      </c>
      <c r="W23" s="1095"/>
      <c r="X23" s="1095"/>
      <c r="Y23" s="1095"/>
      <c r="Z23" s="1095"/>
      <c r="AA23" s="1095">
        <v>844</v>
      </c>
      <c r="AB23" s="1095"/>
      <c r="AC23" s="1095"/>
      <c r="AD23" s="1095"/>
      <c r="AE23" s="1096"/>
      <c r="AF23" s="1097">
        <v>744</v>
      </c>
      <c r="AG23" s="1095"/>
      <c r="AH23" s="1095"/>
      <c r="AI23" s="1095"/>
      <c r="AJ23" s="1098"/>
      <c r="AK23" s="1099"/>
      <c r="AL23" s="1100"/>
      <c r="AM23" s="1100"/>
      <c r="AN23" s="1100"/>
      <c r="AO23" s="1100"/>
      <c r="AP23" s="1095">
        <v>31616</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376</v>
      </c>
      <c r="C28" s="1077"/>
      <c r="D28" s="1077"/>
      <c r="E28" s="1077"/>
      <c r="F28" s="1077"/>
      <c r="G28" s="1077"/>
      <c r="H28" s="1077"/>
      <c r="I28" s="1077"/>
      <c r="J28" s="1077"/>
      <c r="K28" s="1077"/>
      <c r="L28" s="1077"/>
      <c r="M28" s="1077"/>
      <c r="N28" s="1077"/>
      <c r="O28" s="1077"/>
      <c r="P28" s="1078"/>
      <c r="Q28" s="1079">
        <v>6530</v>
      </c>
      <c r="R28" s="1080"/>
      <c r="S28" s="1080"/>
      <c r="T28" s="1080"/>
      <c r="U28" s="1080"/>
      <c r="V28" s="1080">
        <v>6518</v>
      </c>
      <c r="W28" s="1080"/>
      <c r="X28" s="1080"/>
      <c r="Y28" s="1080"/>
      <c r="Z28" s="1080"/>
      <c r="AA28" s="1080">
        <v>12</v>
      </c>
      <c r="AB28" s="1080"/>
      <c r="AC28" s="1080"/>
      <c r="AD28" s="1080"/>
      <c r="AE28" s="1081"/>
      <c r="AF28" s="1082">
        <v>12</v>
      </c>
      <c r="AG28" s="1080"/>
      <c r="AH28" s="1080"/>
      <c r="AI28" s="1080"/>
      <c r="AJ28" s="1083"/>
      <c r="AK28" s="1084">
        <v>528</v>
      </c>
      <c r="AL28" s="1072"/>
      <c r="AM28" s="1072"/>
      <c r="AN28" s="1072"/>
      <c r="AO28" s="1072"/>
      <c r="AP28" s="1072" t="s">
        <v>532</v>
      </c>
      <c r="AQ28" s="1072"/>
      <c r="AR28" s="1072"/>
      <c r="AS28" s="1072"/>
      <c r="AT28" s="1072"/>
      <c r="AU28" s="1072" t="s">
        <v>532</v>
      </c>
      <c r="AV28" s="1072"/>
      <c r="AW28" s="1072"/>
      <c r="AX28" s="1072"/>
      <c r="AY28" s="1072"/>
      <c r="AZ28" s="1073" t="s">
        <v>532</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377</v>
      </c>
      <c r="C29" s="1064"/>
      <c r="D29" s="1064"/>
      <c r="E29" s="1064"/>
      <c r="F29" s="1064"/>
      <c r="G29" s="1064"/>
      <c r="H29" s="1064"/>
      <c r="I29" s="1064"/>
      <c r="J29" s="1064"/>
      <c r="K29" s="1064"/>
      <c r="L29" s="1064"/>
      <c r="M29" s="1064"/>
      <c r="N29" s="1064"/>
      <c r="O29" s="1064"/>
      <c r="P29" s="1065"/>
      <c r="Q29" s="1069">
        <v>4909</v>
      </c>
      <c r="R29" s="1070"/>
      <c r="S29" s="1070"/>
      <c r="T29" s="1070"/>
      <c r="U29" s="1070"/>
      <c r="V29" s="1070">
        <v>4878</v>
      </c>
      <c r="W29" s="1070"/>
      <c r="X29" s="1070"/>
      <c r="Y29" s="1070"/>
      <c r="Z29" s="1070"/>
      <c r="AA29" s="1070">
        <v>31</v>
      </c>
      <c r="AB29" s="1070"/>
      <c r="AC29" s="1070"/>
      <c r="AD29" s="1070"/>
      <c r="AE29" s="1071"/>
      <c r="AF29" s="1045">
        <v>31</v>
      </c>
      <c r="AG29" s="1046"/>
      <c r="AH29" s="1046"/>
      <c r="AI29" s="1046"/>
      <c r="AJ29" s="1047"/>
      <c r="AK29" s="1006">
        <v>686</v>
      </c>
      <c r="AL29" s="997"/>
      <c r="AM29" s="997"/>
      <c r="AN29" s="997"/>
      <c r="AO29" s="997"/>
      <c r="AP29" s="997" t="s">
        <v>532</v>
      </c>
      <c r="AQ29" s="997"/>
      <c r="AR29" s="997"/>
      <c r="AS29" s="997"/>
      <c r="AT29" s="997"/>
      <c r="AU29" s="997" t="s">
        <v>532</v>
      </c>
      <c r="AV29" s="997"/>
      <c r="AW29" s="997"/>
      <c r="AX29" s="997"/>
      <c r="AY29" s="997"/>
      <c r="AZ29" s="1068" t="s">
        <v>532</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378</v>
      </c>
      <c r="C30" s="1064"/>
      <c r="D30" s="1064"/>
      <c r="E30" s="1064"/>
      <c r="F30" s="1064"/>
      <c r="G30" s="1064"/>
      <c r="H30" s="1064"/>
      <c r="I30" s="1064"/>
      <c r="J30" s="1064"/>
      <c r="K30" s="1064"/>
      <c r="L30" s="1064"/>
      <c r="M30" s="1064"/>
      <c r="N30" s="1064"/>
      <c r="O30" s="1064"/>
      <c r="P30" s="1065"/>
      <c r="Q30" s="1069">
        <v>537</v>
      </c>
      <c r="R30" s="1070"/>
      <c r="S30" s="1070"/>
      <c r="T30" s="1070"/>
      <c r="U30" s="1070"/>
      <c r="V30" s="1070">
        <v>534</v>
      </c>
      <c r="W30" s="1070"/>
      <c r="X30" s="1070"/>
      <c r="Y30" s="1070"/>
      <c r="Z30" s="1070"/>
      <c r="AA30" s="1070">
        <v>3</v>
      </c>
      <c r="AB30" s="1070"/>
      <c r="AC30" s="1070"/>
      <c r="AD30" s="1070"/>
      <c r="AE30" s="1071"/>
      <c r="AF30" s="1045">
        <v>3</v>
      </c>
      <c r="AG30" s="1046"/>
      <c r="AH30" s="1046"/>
      <c r="AI30" s="1046"/>
      <c r="AJ30" s="1047"/>
      <c r="AK30" s="1006">
        <v>152</v>
      </c>
      <c r="AL30" s="997"/>
      <c r="AM30" s="997"/>
      <c r="AN30" s="997"/>
      <c r="AO30" s="997"/>
      <c r="AP30" s="997" t="s">
        <v>532</v>
      </c>
      <c r="AQ30" s="997"/>
      <c r="AR30" s="997"/>
      <c r="AS30" s="997"/>
      <c r="AT30" s="997"/>
      <c r="AU30" s="997" t="s">
        <v>532</v>
      </c>
      <c r="AV30" s="997"/>
      <c r="AW30" s="997"/>
      <c r="AX30" s="997"/>
      <c r="AY30" s="997"/>
      <c r="AZ30" s="1068" t="s">
        <v>532</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379</v>
      </c>
      <c r="C31" s="1064"/>
      <c r="D31" s="1064"/>
      <c r="E31" s="1064"/>
      <c r="F31" s="1064"/>
      <c r="G31" s="1064"/>
      <c r="H31" s="1064"/>
      <c r="I31" s="1064"/>
      <c r="J31" s="1064"/>
      <c r="K31" s="1064"/>
      <c r="L31" s="1064"/>
      <c r="M31" s="1064"/>
      <c r="N31" s="1064"/>
      <c r="O31" s="1064"/>
      <c r="P31" s="1065"/>
      <c r="Q31" s="1069">
        <v>6</v>
      </c>
      <c r="R31" s="1070"/>
      <c r="S31" s="1070"/>
      <c r="T31" s="1070"/>
      <c r="U31" s="1070"/>
      <c r="V31" s="1070">
        <v>6</v>
      </c>
      <c r="W31" s="1070"/>
      <c r="X31" s="1070"/>
      <c r="Y31" s="1070"/>
      <c r="Z31" s="1070"/>
      <c r="AA31" s="1070">
        <v>0</v>
      </c>
      <c r="AB31" s="1070"/>
      <c r="AC31" s="1070"/>
      <c r="AD31" s="1070"/>
      <c r="AE31" s="1071"/>
      <c r="AF31" s="1045">
        <v>0</v>
      </c>
      <c r="AG31" s="1046"/>
      <c r="AH31" s="1046"/>
      <c r="AI31" s="1046"/>
      <c r="AJ31" s="1047"/>
      <c r="AK31" s="1006" t="s">
        <v>532</v>
      </c>
      <c r="AL31" s="997"/>
      <c r="AM31" s="997"/>
      <c r="AN31" s="997"/>
      <c r="AO31" s="997"/>
      <c r="AP31" s="997" t="s">
        <v>532</v>
      </c>
      <c r="AQ31" s="997"/>
      <c r="AR31" s="997"/>
      <c r="AS31" s="997"/>
      <c r="AT31" s="997"/>
      <c r="AU31" s="997" t="s">
        <v>532</v>
      </c>
      <c r="AV31" s="997"/>
      <c r="AW31" s="997"/>
      <c r="AX31" s="997"/>
      <c r="AY31" s="997"/>
      <c r="AZ31" s="1068" t="s">
        <v>532</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380</v>
      </c>
      <c r="C32" s="1064"/>
      <c r="D32" s="1064"/>
      <c r="E32" s="1064"/>
      <c r="F32" s="1064"/>
      <c r="G32" s="1064"/>
      <c r="H32" s="1064"/>
      <c r="I32" s="1064"/>
      <c r="J32" s="1064"/>
      <c r="K32" s="1064"/>
      <c r="L32" s="1064"/>
      <c r="M32" s="1064"/>
      <c r="N32" s="1064"/>
      <c r="O32" s="1064"/>
      <c r="P32" s="1065"/>
      <c r="Q32" s="1069">
        <v>821</v>
      </c>
      <c r="R32" s="1070"/>
      <c r="S32" s="1070"/>
      <c r="T32" s="1070"/>
      <c r="U32" s="1070"/>
      <c r="V32" s="1070">
        <v>719</v>
      </c>
      <c r="W32" s="1070"/>
      <c r="X32" s="1070"/>
      <c r="Y32" s="1070"/>
      <c r="Z32" s="1070"/>
      <c r="AA32" s="1070">
        <v>102</v>
      </c>
      <c r="AB32" s="1070"/>
      <c r="AC32" s="1070"/>
      <c r="AD32" s="1070"/>
      <c r="AE32" s="1071"/>
      <c r="AF32" s="1045">
        <v>894</v>
      </c>
      <c r="AG32" s="1046"/>
      <c r="AH32" s="1046"/>
      <c r="AI32" s="1046"/>
      <c r="AJ32" s="1047"/>
      <c r="AK32" s="1006">
        <v>26</v>
      </c>
      <c r="AL32" s="997"/>
      <c r="AM32" s="997"/>
      <c r="AN32" s="997"/>
      <c r="AO32" s="997"/>
      <c r="AP32" s="997">
        <v>2371</v>
      </c>
      <c r="AQ32" s="997"/>
      <c r="AR32" s="997"/>
      <c r="AS32" s="997"/>
      <c r="AT32" s="997"/>
      <c r="AU32" s="997">
        <v>135</v>
      </c>
      <c r="AV32" s="997"/>
      <c r="AW32" s="997"/>
      <c r="AX32" s="997"/>
      <c r="AY32" s="997"/>
      <c r="AZ32" s="1068" t="s">
        <v>532</v>
      </c>
      <c r="BA32" s="1068"/>
      <c r="BB32" s="1068"/>
      <c r="BC32" s="1068"/>
      <c r="BD32" s="1068"/>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382</v>
      </c>
      <c r="C33" s="1064"/>
      <c r="D33" s="1064"/>
      <c r="E33" s="1064"/>
      <c r="F33" s="1064"/>
      <c r="G33" s="1064"/>
      <c r="H33" s="1064"/>
      <c r="I33" s="1064"/>
      <c r="J33" s="1064"/>
      <c r="K33" s="1064"/>
      <c r="L33" s="1064"/>
      <c r="M33" s="1064"/>
      <c r="N33" s="1064"/>
      <c r="O33" s="1064"/>
      <c r="P33" s="1065"/>
      <c r="Q33" s="1069">
        <v>228</v>
      </c>
      <c r="R33" s="1070"/>
      <c r="S33" s="1070"/>
      <c r="T33" s="1070"/>
      <c r="U33" s="1070"/>
      <c r="V33" s="1070">
        <v>228</v>
      </c>
      <c r="W33" s="1070"/>
      <c r="X33" s="1070"/>
      <c r="Y33" s="1070"/>
      <c r="Z33" s="1070"/>
      <c r="AA33" s="1070" t="s">
        <v>532</v>
      </c>
      <c r="AB33" s="1070"/>
      <c r="AC33" s="1070"/>
      <c r="AD33" s="1070"/>
      <c r="AE33" s="1071"/>
      <c r="AF33" s="1045" t="s">
        <v>109</v>
      </c>
      <c r="AG33" s="1046"/>
      <c r="AH33" s="1046"/>
      <c r="AI33" s="1046"/>
      <c r="AJ33" s="1047"/>
      <c r="AK33" s="1006">
        <v>84</v>
      </c>
      <c r="AL33" s="997"/>
      <c r="AM33" s="997"/>
      <c r="AN33" s="997"/>
      <c r="AO33" s="997"/>
      <c r="AP33" s="997">
        <v>1025</v>
      </c>
      <c r="AQ33" s="997"/>
      <c r="AR33" s="997"/>
      <c r="AS33" s="997"/>
      <c r="AT33" s="997"/>
      <c r="AU33" s="997">
        <v>643</v>
      </c>
      <c r="AV33" s="997"/>
      <c r="AW33" s="997"/>
      <c r="AX33" s="997"/>
      <c r="AY33" s="997"/>
      <c r="AZ33" s="1068" t="s">
        <v>532</v>
      </c>
      <c r="BA33" s="1068"/>
      <c r="BB33" s="1068"/>
      <c r="BC33" s="1068"/>
      <c r="BD33" s="1068"/>
      <c r="BE33" s="1058" t="s">
        <v>383</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384</v>
      </c>
      <c r="C34" s="1064"/>
      <c r="D34" s="1064"/>
      <c r="E34" s="1064"/>
      <c r="F34" s="1064"/>
      <c r="G34" s="1064"/>
      <c r="H34" s="1064"/>
      <c r="I34" s="1064"/>
      <c r="J34" s="1064"/>
      <c r="K34" s="1064"/>
      <c r="L34" s="1064"/>
      <c r="M34" s="1064"/>
      <c r="N34" s="1064"/>
      <c r="O34" s="1064"/>
      <c r="P34" s="1065"/>
      <c r="Q34" s="1069">
        <v>9</v>
      </c>
      <c r="R34" s="1070"/>
      <c r="S34" s="1070"/>
      <c r="T34" s="1070"/>
      <c r="U34" s="1070"/>
      <c r="V34" s="1070">
        <v>9</v>
      </c>
      <c r="W34" s="1070"/>
      <c r="X34" s="1070"/>
      <c r="Y34" s="1070"/>
      <c r="Z34" s="1070"/>
      <c r="AA34" s="1070">
        <v>0</v>
      </c>
      <c r="AB34" s="1070"/>
      <c r="AC34" s="1070"/>
      <c r="AD34" s="1070"/>
      <c r="AE34" s="1071"/>
      <c r="AF34" s="1045">
        <v>0</v>
      </c>
      <c r="AG34" s="1046"/>
      <c r="AH34" s="1046"/>
      <c r="AI34" s="1046"/>
      <c r="AJ34" s="1047"/>
      <c r="AK34" s="1006" t="s">
        <v>532</v>
      </c>
      <c r="AL34" s="997"/>
      <c r="AM34" s="997"/>
      <c r="AN34" s="997"/>
      <c r="AO34" s="997"/>
      <c r="AP34" s="997" t="s">
        <v>532</v>
      </c>
      <c r="AQ34" s="997"/>
      <c r="AR34" s="997"/>
      <c r="AS34" s="997"/>
      <c r="AT34" s="997"/>
      <c r="AU34" s="997" t="s">
        <v>532</v>
      </c>
      <c r="AV34" s="997"/>
      <c r="AW34" s="997"/>
      <c r="AX34" s="997"/>
      <c r="AY34" s="997"/>
      <c r="AZ34" s="1068" t="s">
        <v>532</v>
      </c>
      <c r="BA34" s="1068"/>
      <c r="BB34" s="1068"/>
      <c r="BC34" s="1068"/>
      <c r="BD34" s="1068"/>
      <c r="BE34" s="1058" t="s">
        <v>383</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385</v>
      </c>
      <c r="C35" s="1064"/>
      <c r="D35" s="1064"/>
      <c r="E35" s="1064"/>
      <c r="F35" s="1064"/>
      <c r="G35" s="1064"/>
      <c r="H35" s="1064"/>
      <c r="I35" s="1064"/>
      <c r="J35" s="1064"/>
      <c r="K35" s="1064"/>
      <c r="L35" s="1064"/>
      <c r="M35" s="1064"/>
      <c r="N35" s="1064"/>
      <c r="O35" s="1064"/>
      <c r="P35" s="1065"/>
      <c r="Q35" s="1069">
        <v>2926</v>
      </c>
      <c r="R35" s="1070"/>
      <c r="S35" s="1070"/>
      <c r="T35" s="1070"/>
      <c r="U35" s="1070"/>
      <c r="V35" s="1070">
        <v>2926</v>
      </c>
      <c r="W35" s="1070"/>
      <c r="X35" s="1070"/>
      <c r="Y35" s="1070"/>
      <c r="Z35" s="1070"/>
      <c r="AA35" s="1070">
        <v>0</v>
      </c>
      <c r="AB35" s="1070"/>
      <c r="AC35" s="1070"/>
      <c r="AD35" s="1070"/>
      <c r="AE35" s="1071"/>
      <c r="AF35" s="1045" t="s">
        <v>109</v>
      </c>
      <c r="AG35" s="1046"/>
      <c r="AH35" s="1046"/>
      <c r="AI35" s="1046"/>
      <c r="AJ35" s="1047"/>
      <c r="AK35" s="1006">
        <v>1019</v>
      </c>
      <c r="AL35" s="997"/>
      <c r="AM35" s="997"/>
      <c r="AN35" s="997"/>
      <c r="AO35" s="997"/>
      <c r="AP35" s="997">
        <v>18618</v>
      </c>
      <c r="AQ35" s="997"/>
      <c r="AR35" s="997"/>
      <c r="AS35" s="997"/>
      <c r="AT35" s="997"/>
      <c r="AU35" s="997">
        <v>14038</v>
      </c>
      <c r="AV35" s="997"/>
      <c r="AW35" s="997"/>
      <c r="AX35" s="997"/>
      <c r="AY35" s="997"/>
      <c r="AZ35" s="1068" t="s">
        <v>532</v>
      </c>
      <c r="BA35" s="1068"/>
      <c r="BB35" s="1068"/>
      <c r="BC35" s="1068"/>
      <c r="BD35" s="1068"/>
      <c r="BE35" s="1058" t="s">
        <v>383</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t="s">
        <v>386</v>
      </c>
      <c r="C36" s="1064"/>
      <c r="D36" s="1064"/>
      <c r="E36" s="1064"/>
      <c r="F36" s="1064"/>
      <c r="G36" s="1064"/>
      <c r="H36" s="1064"/>
      <c r="I36" s="1064"/>
      <c r="J36" s="1064"/>
      <c r="K36" s="1064"/>
      <c r="L36" s="1064"/>
      <c r="M36" s="1064"/>
      <c r="N36" s="1064"/>
      <c r="O36" s="1064"/>
      <c r="P36" s="1065"/>
      <c r="Q36" s="1069">
        <v>662</v>
      </c>
      <c r="R36" s="1070"/>
      <c r="S36" s="1070"/>
      <c r="T36" s="1070"/>
      <c r="U36" s="1070"/>
      <c r="V36" s="1070">
        <v>662</v>
      </c>
      <c r="W36" s="1070"/>
      <c r="X36" s="1070"/>
      <c r="Y36" s="1070"/>
      <c r="Z36" s="1070"/>
      <c r="AA36" s="1070" t="s">
        <v>532</v>
      </c>
      <c r="AB36" s="1070"/>
      <c r="AC36" s="1070"/>
      <c r="AD36" s="1070"/>
      <c r="AE36" s="1071"/>
      <c r="AF36" s="1045" t="s">
        <v>109</v>
      </c>
      <c r="AG36" s="1046"/>
      <c r="AH36" s="1046"/>
      <c r="AI36" s="1046"/>
      <c r="AJ36" s="1047"/>
      <c r="AK36" s="1006">
        <v>334</v>
      </c>
      <c r="AL36" s="997"/>
      <c r="AM36" s="997"/>
      <c r="AN36" s="997"/>
      <c r="AO36" s="997"/>
      <c r="AP36" s="997">
        <v>5539</v>
      </c>
      <c r="AQ36" s="997"/>
      <c r="AR36" s="997"/>
      <c r="AS36" s="997"/>
      <c r="AT36" s="997"/>
      <c r="AU36" s="997">
        <v>5528</v>
      </c>
      <c r="AV36" s="997"/>
      <c r="AW36" s="997"/>
      <c r="AX36" s="997"/>
      <c r="AY36" s="997"/>
      <c r="AZ36" s="1068" t="s">
        <v>532</v>
      </c>
      <c r="BA36" s="1068"/>
      <c r="BB36" s="1068"/>
      <c r="BC36" s="1068"/>
      <c r="BD36" s="1068"/>
      <c r="BE36" s="1058" t="s">
        <v>383</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t="s">
        <v>387</v>
      </c>
      <c r="C37" s="1064"/>
      <c r="D37" s="1064"/>
      <c r="E37" s="1064"/>
      <c r="F37" s="1064"/>
      <c r="G37" s="1064"/>
      <c r="H37" s="1064"/>
      <c r="I37" s="1064"/>
      <c r="J37" s="1064"/>
      <c r="K37" s="1064"/>
      <c r="L37" s="1064"/>
      <c r="M37" s="1064"/>
      <c r="N37" s="1064"/>
      <c r="O37" s="1064"/>
      <c r="P37" s="1065"/>
      <c r="Q37" s="1069">
        <v>67</v>
      </c>
      <c r="R37" s="1070"/>
      <c r="S37" s="1070"/>
      <c r="T37" s="1070"/>
      <c r="U37" s="1070"/>
      <c r="V37" s="1070">
        <v>67</v>
      </c>
      <c r="W37" s="1070"/>
      <c r="X37" s="1070"/>
      <c r="Y37" s="1070"/>
      <c r="Z37" s="1070"/>
      <c r="AA37" s="1070" t="s">
        <v>532</v>
      </c>
      <c r="AB37" s="1070"/>
      <c r="AC37" s="1070"/>
      <c r="AD37" s="1070"/>
      <c r="AE37" s="1071"/>
      <c r="AF37" s="1045" t="s">
        <v>109</v>
      </c>
      <c r="AG37" s="1046"/>
      <c r="AH37" s="1046"/>
      <c r="AI37" s="1046"/>
      <c r="AJ37" s="1047"/>
      <c r="AK37" s="1006">
        <v>47</v>
      </c>
      <c r="AL37" s="997"/>
      <c r="AM37" s="997"/>
      <c r="AN37" s="997"/>
      <c r="AO37" s="997"/>
      <c r="AP37" s="997">
        <v>27</v>
      </c>
      <c r="AQ37" s="997"/>
      <c r="AR37" s="997"/>
      <c r="AS37" s="997"/>
      <c r="AT37" s="997"/>
      <c r="AU37" s="997">
        <v>20</v>
      </c>
      <c r="AV37" s="997"/>
      <c r="AW37" s="997"/>
      <c r="AX37" s="997"/>
      <c r="AY37" s="997"/>
      <c r="AZ37" s="1068" t="s">
        <v>532</v>
      </c>
      <c r="BA37" s="1068"/>
      <c r="BB37" s="1068"/>
      <c r="BC37" s="1068"/>
      <c r="BD37" s="1068"/>
      <c r="BE37" s="1058" t="s">
        <v>383</v>
      </c>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388</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389</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941</v>
      </c>
      <c r="AG63" s="985"/>
      <c r="AH63" s="985"/>
      <c r="AI63" s="985"/>
      <c r="AJ63" s="1056"/>
      <c r="AK63" s="1057"/>
      <c r="AL63" s="989"/>
      <c r="AM63" s="989"/>
      <c r="AN63" s="989"/>
      <c r="AO63" s="989"/>
      <c r="AP63" s="985">
        <v>27580</v>
      </c>
      <c r="AQ63" s="985"/>
      <c r="AR63" s="985"/>
      <c r="AS63" s="985"/>
      <c r="AT63" s="985"/>
      <c r="AU63" s="985">
        <v>20364</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391</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392</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533</v>
      </c>
      <c r="C68" s="1012"/>
      <c r="D68" s="1012"/>
      <c r="E68" s="1012"/>
      <c r="F68" s="1012"/>
      <c r="G68" s="1012"/>
      <c r="H68" s="1012"/>
      <c r="I68" s="1012"/>
      <c r="J68" s="1012"/>
      <c r="K68" s="1012"/>
      <c r="L68" s="1012"/>
      <c r="M68" s="1012"/>
      <c r="N68" s="1012"/>
      <c r="O68" s="1012"/>
      <c r="P68" s="1013"/>
      <c r="Q68" s="1014">
        <v>2425</v>
      </c>
      <c r="R68" s="1008"/>
      <c r="S68" s="1008"/>
      <c r="T68" s="1008"/>
      <c r="U68" s="1008"/>
      <c r="V68" s="1008">
        <v>2422</v>
      </c>
      <c r="W68" s="1008"/>
      <c r="X68" s="1008"/>
      <c r="Y68" s="1008"/>
      <c r="Z68" s="1008"/>
      <c r="AA68" s="1008">
        <v>3</v>
      </c>
      <c r="AB68" s="1008"/>
      <c r="AC68" s="1008"/>
      <c r="AD68" s="1008"/>
      <c r="AE68" s="1008"/>
      <c r="AF68" s="1008">
        <v>3</v>
      </c>
      <c r="AG68" s="1008"/>
      <c r="AH68" s="1008"/>
      <c r="AI68" s="1008"/>
      <c r="AJ68" s="1008"/>
      <c r="AK68" s="1008" t="s">
        <v>532</v>
      </c>
      <c r="AL68" s="1008"/>
      <c r="AM68" s="1008"/>
      <c r="AN68" s="1008"/>
      <c r="AO68" s="1008"/>
      <c r="AP68" s="1008">
        <v>2646</v>
      </c>
      <c r="AQ68" s="1008"/>
      <c r="AR68" s="1008"/>
      <c r="AS68" s="1008"/>
      <c r="AT68" s="1008"/>
      <c r="AU68" s="1008">
        <v>1624</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534</v>
      </c>
      <c r="C69" s="1001"/>
      <c r="D69" s="1001"/>
      <c r="E69" s="1001"/>
      <c r="F69" s="1001"/>
      <c r="G69" s="1001"/>
      <c r="H69" s="1001"/>
      <c r="I69" s="1001"/>
      <c r="J69" s="1001"/>
      <c r="K69" s="1001"/>
      <c r="L69" s="1001"/>
      <c r="M69" s="1001"/>
      <c r="N69" s="1001"/>
      <c r="O69" s="1001"/>
      <c r="P69" s="1002"/>
      <c r="Q69" s="1003">
        <v>306</v>
      </c>
      <c r="R69" s="997"/>
      <c r="S69" s="997"/>
      <c r="T69" s="997"/>
      <c r="U69" s="997"/>
      <c r="V69" s="997">
        <v>305</v>
      </c>
      <c r="W69" s="997"/>
      <c r="X69" s="997"/>
      <c r="Y69" s="997"/>
      <c r="Z69" s="997"/>
      <c r="AA69" s="997">
        <v>1</v>
      </c>
      <c r="AB69" s="997"/>
      <c r="AC69" s="997"/>
      <c r="AD69" s="997"/>
      <c r="AE69" s="997"/>
      <c r="AF69" s="997">
        <v>1</v>
      </c>
      <c r="AG69" s="997"/>
      <c r="AH69" s="997"/>
      <c r="AI69" s="997"/>
      <c r="AJ69" s="997"/>
      <c r="AK69" s="997">
        <v>260</v>
      </c>
      <c r="AL69" s="997"/>
      <c r="AM69" s="997"/>
      <c r="AN69" s="997"/>
      <c r="AO69" s="997"/>
      <c r="AP69" s="997" t="s">
        <v>532</v>
      </c>
      <c r="AQ69" s="997"/>
      <c r="AR69" s="997"/>
      <c r="AS69" s="997"/>
      <c r="AT69" s="997"/>
      <c r="AU69" s="997" t="s">
        <v>532</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535</v>
      </c>
      <c r="C70" s="1001"/>
      <c r="D70" s="1001"/>
      <c r="E70" s="1001"/>
      <c r="F70" s="1001"/>
      <c r="G70" s="1001"/>
      <c r="H70" s="1001"/>
      <c r="I70" s="1001"/>
      <c r="J70" s="1001"/>
      <c r="K70" s="1001"/>
      <c r="L70" s="1001"/>
      <c r="M70" s="1001"/>
      <c r="N70" s="1001"/>
      <c r="O70" s="1001"/>
      <c r="P70" s="1002"/>
      <c r="Q70" s="1003">
        <v>60</v>
      </c>
      <c r="R70" s="997"/>
      <c r="S70" s="997"/>
      <c r="T70" s="997"/>
      <c r="U70" s="997"/>
      <c r="V70" s="997">
        <v>59</v>
      </c>
      <c r="W70" s="997"/>
      <c r="X70" s="997"/>
      <c r="Y70" s="997"/>
      <c r="Z70" s="997"/>
      <c r="AA70" s="997">
        <v>0</v>
      </c>
      <c r="AB70" s="997"/>
      <c r="AC70" s="997"/>
      <c r="AD70" s="997"/>
      <c r="AE70" s="997"/>
      <c r="AF70" s="997">
        <v>0</v>
      </c>
      <c r="AG70" s="997"/>
      <c r="AH70" s="997"/>
      <c r="AI70" s="997"/>
      <c r="AJ70" s="997"/>
      <c r="AK70" s="997">
        <v>15</v>
      </c>
      <c r="AL70" s="997"/>
      <c r="AM70" s="997"/>
      <c r="AN70" s="997"/>
      <c r="AO70" s="997"/>
      <c r="AP70" s="997" t="s">
        <v>532</v>
      </c>
      <c r="AQ70" s="997"/>
      <c r="AR70" s="997"/>
      <c r="AS70" s="997"/>
      <c r="AT70" s="997"/>
      <c r="AU70" s="997" t="s">
        <v>532</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536</v>
      </c>
      <c r="C71" s="1001"/>
      <c r="D71" s="1001"/>
      <c r="E71" s="1001"/>
      <c r="F71" s="1001"/>
      <c r="G71" s="1001"/>
      <c r="H71" s="1001"/>
      <c r="I71" s="1001"/>
      <c r="J71" s="1001"/>
      <c r="K71" s="1001"/>
      <c r="L71" s="1001"/>
      <c r="M71" s="1001"/>
      <c r="N71" s="1001"/>
      <c r="O71" s="1001"/>
      <c r="P71" s="1002"/>
      <c r="Q71" s="1003">
        <v>633</v>
      </c>
      <c r="R71" s="997"/>
      <c r="S71" s="997"/>
      <c r="T71" s="997"/>
      <c r="U71" s="997"/>
      <c r="V71" s="997">
        <v>630</v>
      </c>
      <c r="W71" s="997"/>
      <c r="X71" s="997"/>
      <c r="Y71" s="997"/>
      <c r="Z71" s="997"/>
      <c r="AA71" s="997">
        <v>3</v>
      </c>
      <c r="AB71" s="997"/>
      <c r="AC71" s="997"/>
      <c r="AD71" s="997"/>
      <c r="AE71" s="997"/>
      <c r="AF71" s="997">
        <v>3</v>
      </c>
      <c r="AG71" s="997"/>
      <c r="AH71" s="997"/>
      <c r="AI71" s="997"/>
      <c r="AJ71" s="997"/>
      <c r="AK71" s="997">
        <v>58</v>
      </c>
      <c r="AL71" s="997"/>
      <c r="AM71" s="997"/>
      <c r="AN71" s="997"/>
      <c r="AO71" s="997"/>
      <c r="AP71" s="997" t="s">
        <v>532</v>
      </c>
      <c r="AQ71" s="997"/>
      <c r="AR71" s="997"/>
      <c r="AS71" s="997"/>
      <c r="AT71" s="997"/>
      <c r="AU71" s="997" t="s">
        <v>532</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537</v>
      </c>
      <c r="C72" s="1001"/>
      <c r="D72" s="1001"/>
      <c r="E72" s="1001"/>
      <c r="F72" s="1001"/>
      <c r="G72" s="1001"/>
      <c r="H72" s="1001"/>
      <c r="I72" s="1001"/>
      <c r="J72" s="1001"/>
      <c r="K72" s="1001"/>
      <c r="L72" s="1001"/>
      <c r="M72" s="1001"/>
      <c r="N72" s="1001"/>
      <c r="O72" s="1001"/>
      <c r="P72" s="1002"/>
      <c r="Q72" s="1003">
        <v>81788</v>
      </c>
      <c r="R72" s="997"/>
      <c r="S72" s="997"/>
      <c r="T72" s="997"/>
      <c r="U72" s="997"/>
      <c r="V72" s="997">
        <v>79583</v>
      </c>
      <c r="W72" s="997"/>
      <c r="X72" s="997"/>
      <c r="Y72" s="997"/>
      <c r="Z72" s="997"/>
      <c r="AA72" s="997">
        <v>2206</v>
      </c>
      <c r="AB72" s="997"/>
      <c r="AC72" s="997"/>
      <c r="AD72" s="997"/>
      <c r="AE72" s="997"/>
      <c r="AF72" s="997">
        <v>2206</v>
      </c>
      <c r="AG72" s="997"/>
      <c r="AH72" s="997"/>
      <c r="AI72" s="997"/>
      <c r="AJ72" s="997"/>
      <c r="AK72" s="997">
        <v>1006</v>
      </c>
      <c r="AL72" s="997"/>
      <c r="AM72" s="997"/>
      <c r="AN72" s="997"/>
      <c r="AO72" s="997"/>
      <c r="AP72" s="997" t="s">
        <v>532</v>
      </c>
      <c r="AQ72" s="997"/>
      <c r="AR72" s="997"/>
      <c r="AS72" s="997"/>
      <c r="AT72" s="997"/>
      <c r="AU72" s="997" t="s">
        <v>532</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393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2213</v>
      </c>
      <c r="AG88" s="985"/>
      <c r="AH88" s="985"/>
      <c r="AI88" s="985"/>
      <c r="AJ88" s="985"/>
      <c r="AK88" s="989"/>
      <c r="AL88" s="989"/>
      <c r="AM88" s="989"/>
      <c r="AN88" s="989"/>
      <c r="AO88" s="989"/>
      <c r="AP88" s="985">
        <v>2646</v>
      </c>
      <c r="AQ88" s="985"/>
      <c r="AR88" s="985"/>
      <c r="AS88" s="985"/>
      <c r="AT88" s="985"/>
      <c r="AU88" s="985">
        <v>1624</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14</v>
      </c>
      <c r="CS102" s="977"/>
      <c r="CT102" s="977"/>
      <c r="CU102" s="977"/>
      <c r="CV102" s="978"/>
      <c r="CW102" s="976" t="s">
        <v>532</v>
      </c>
      <c r="CX102" s="977"/>
      <c r="CY102" s="977"/>
      <c r="CZ102" s="977"/>
      <c r="DA102" s="978"/>
      <c r="DB102" s="976" t="s">
        <v>532</v>
      </c>
      <c r="DC102" s="977"/>
      <c r="DD102" s="977"/>
      <c r="DE102" s="977"/>
      <c r="DF102" s="978"/>
      <c r="DG102" s="976" t="s">
        <v>532</v>
      </c>
      <c r="DH102" s="977"/>
      <c r="DI102" s="977"/>
      <c r="DJ102" s="977"/>
      <c r="DK102" s="978"/>
      <c r="DL102" s="976" t="s">
        <v>532</v>
      </c>
      <c r="DM102" s="977"/>
      <c r="DN102" s="977"/>
      <c r="DO102" s="977"/>
      <c r="DP102" s="978"/>
      <c r="DQ102" s="976" t="s">
        <v>532</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402</v>
      </c>
      <c r="AB109" s="918"/>
      <c r="AC109" s="918"/>
      <c r="AD109" s="918"/>
      <c r="AE109" s="919"/>
      <c r="AF109" s="920" t="s">
        <v>283</v>
      </c>
      <c r="AG109" s="918"/>
      <c r="AH109" s="918"/>
      <c r="AI109" s="918"/>
      <c r="AJ109" s="919"/>
      <c r="AK109" s="920" t="s">
        <v>282</v>
      </c>
      <c r="AL109" s="918"/>
      <c r="AM109" s="918"/>
      <c r="AN109" s="918"/>
      <c r="AO109" s="919"/>
      <c r="AP109" s="920" t="s">
        <v>403</v>
      </c>
      <c r="AQ109" s="918"/>
      <c r="AR109" s="918"/>
      <c r="AS109" s="918"/>
      <c r="AT109" s="949"/>
      <c r="AU109" s="917" t="s">
        <v>401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402</v>
      </c>
      <c r="BR109" s="918"/>
      <c r="BS109" s="918"/>
      <c r="BT109" s="918"/>
      <c r="BU109" s="919"/>
      <c r="BV109" s="920" t="s">
        <v>283</v>
      </c>
      <c r="BW109" s="918"/>
      <c r="BX109" s="918"/>
      <c r="BY109" s="918"/>
      <c r="BZ109" s="919"/>
      <c r="CA109" s="920" t="s">
        <v>282</v>
      </c>
      <c r="CB109" s="918"/>
      <c r="CC109" s="918"/>
      <c r="CD109" s="918"/>
      <c r="CE109" s="919"/>
      <c r="CF109" s="958" t="s">
        <v>403</v>
      </c>
      <c r="CG109" s="958"/>
      <c r="CH109" s="958"/>
      <c r="CI109" s="958"/>
      <c r="CJ109" s="958"/>
      <c r="CK109" s="920" t="s">
        <v>404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402</v>
      </c>
      <c r="DH109" s="918"/>
      <c r="DI109" s="918"/>
      <c r="DJ109" s="918"/>
      <c r="DK109" s="919"/>
      <c r="DL109" s="920" t="s">
        <v>283</v>
      </c>
      <c r="DM109" s="918"/>
      <c r="DN109" s="918"/>
      <c r="DO109" s="918"/>
      <c r="DP109" s="919"/>
      <c r="DQ109" s="920" t="s">
        <v>282</v>
      </c>
      <c r="DR109" s="918"/>
      <c r="DS109" s="918"/>
      <c r="DT109" s="918"/>
      <c r="DU109" s="919"/>
      <c r="DV109" s="920" t="s">
        <v>403</v>
      </c>
      <c r="DW109" s="918"/>
      <c r="DX109" s="918"/>
      <c r="DY109" s="918"/>
      <c r="DZ109" s="949"/>
    </row>
    <row r="110" spans="1:131" s="197" customFormat="1" ht="26.25" customHeight="1">
      <c r="A110" s="787" t="s">
        <v>405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2851831</v>
      </c>
      <c r="AB110" s="903"/>
      <c r="AC110" s="903"/>
      <c r="AD110" s="903"/>
      <c r="AE110" s="904"/>
      <c r="AF110" s="905">
        <v>2763754</v>
      </c>
      <c r="AG110" s="903"/>
      <c r="AH110" s="903"/>
      <c r="AI110" s="903"/>
      <c r="AJ110" s="904"/>
      <c r="AK110" s="905">
        <v>2788258</v>
      </c>
      <c r="AL110" s="903"/>
      <c r="AM110" s="903"/>
      <c r="AN110" s="903"/>
      <c r="AO110" s="904"/>
      <c r="AP110" s="906">
        <v>24.1</v>
      </c>
      <c r="AQ110" s="907"/>
      <c r="AR110" s="907"/>
      <c r="AS110" s="907"/>
      <c r="AT110" s="908"/>
      <c r="AU110" s="950" t="s">
        <v>61</v>
      </c>
      <c r="AV110" s="951"/>
      <c r="AW110" s="951"/>
      <c r="AX110" s="951"/>
      <c r="AY110" s="952"/>
      <c r="AZ110" s="846" t="s">
        <v>406</v>
      </c>
      <c r="BA110" s="788"/>
      <c r="BB110" s="788"/>
      <c r="BC110" s="788"/>
      <c r="BD110" s="788"/>
      <c r="BE110" s="788"/>
      <c r="BF110" s="788"/>
      <c r="BG110" s="788"/>
      <c r="BH110" s="788"/>
      <c r="BI110" s="788"/>
      <c r="BJ110" s="788"/>
      <c r="BK110" s="788"/>
      <c r="BL110" s="788"/>
      <c r="BM110" s="788"/>
      <c r="BN110" s="788"/>
      <c r="BO110" s="788"/>
      <c r="BP110" s="789"/>
      <c r="BQ110" s="829">
        <v>28170849</v>
      </c>
      <c r="BR110" s="830"/>
      <c r="BS110" s="830"/>
      <c r="BT110" s="830"/>
      <c r="BU110" s="830"/>
      <c r="BV110" s="830">
        <v>29645183</v>
      </c>
      <c r="BW110" s="830"/>
      <c r="BX110" s="830"/>
      <c r="BY110" s="830"/>
      <c r="BZ110" s="830"/>
      <c r="CA110" s="830">
        <v>31615539</v>
      </c>
      <c r="CB110" s="830"/>
      <c r="CC110" s="830"/>
      <c r="CD110" s="830"/>
      <c r="CE110" s="830"/>
      <c r="CF110" s="891">
        <v>273.3</v>
      </c>
      <c r="CG110" s="892"/>
      <c r="CH110" s="892"/>
      <c r="CI110" s="892"/>
      <c r="CJ110" s="892"/>
      <c r="CK110" s="946" t="s">
        <v>407</v>
      </c>
      <c r="CL110" s="894"/>
      <c r="CM110" s="899" t="s">
        <v>408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c r="A111" s="808" t="s">
        <v>409</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410</v>
      </c>
      <c r="BA111" s="798"/>
      <c r="BB111" s="798"/>
      <c r="BC111" s="798"/>
      <c r="BD111" s="798"/>
      <c r="BE111" s="798"/>
      <c r="BF111" s="798"/>
      <c r="BG111" s="798"/>
      <c r="BH111" s="798"/>
      <c r="BI111" s="798"/>
      <c r="BJ111" s="798"/>
      <c r="BK111" s="798"/>
      <c r="BL111" s="798"/>
      <c r="BM111" s="798"/>
      <c r="BN111" s="798"/>
      <c r="BO111" s="798"/>
      <c r="BP111" s="799"/>
      <c r="BQ111" s="800">
        <v>20261</v>
      </c>
      <c r="BR111" s="801"/>
      <c r="BS111" s="801"/>
      <c r="BT111" s="801"/>
      <c r="BU111" s="801"/>
      <c r="BV111" s="801">
        <v>10779</v>
      </c>
      <c r="BW111" s="801"/>
      <c r="BX111" s="801"/>
      <c r="BY111" s="801"/>
      <c r="BZ111" s="801"/>
      <c r="CA111" s="801">
        <v>12099</v>
      </c>
      <c r="CB111" s="801"/>
      <c r="CC111" s="801"/>
      <c r="CD111" s="801"/>
      <c r="CE111" s="801"/>
      <c r="CF111" s="878">
        <v>0.1</v>
      </c>
      <c r="CG111" s="879"/>
      <c r="CH111" s="879"/>
      <c r="CI111" s="879"/>
      <c r="CJ111" s="879"/>
      <c r="CK111" s="947"/>
      <c r="CL111" s="896"/>
      <c r="CM111" s="833" t="s">
        <v>411</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c r="A112" s="932" t="s">
        <v>412</v>
      </c>
      <c r="B112" s="933"/>
      <c r="C112" s="798" t="s">
        <v>413</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414</v>
      </c>
      <c r="BA112" s="798"/>
      <c r="BB112" s="798"/>
      <c r="BC112" s="798"/>
      <c r="BD112" s="798"/>
      <c r="BE112" s="798"/>
      <c r="BF112" s="798"/>
      <c r="BG112" s="798"/>
      <c r="BH112" s="798"/>
      <c r="BI112" s="798"/>
      <c r="BJ112" s="798"/>
      <c r="BK112" s="798"/>
      <c r="BL112" s="798"/>
      <c r="BM112" s="798"/>
      <c r="BN112" s="798"/>
      <c r="BO112" s="798"/>
      <c r="BP112" s="799"/>
      <c r="BQ112" s="800">
        <v>21723883</v>
      </c>
      <c r="BR112" s="801"/>
      <c r="BS112" s="801"/>
      <c r="BT112" s="801"/>
      <c r="BU112" s="801"/>
      <c r="BV112" s="801">
        <v>21165931</v>
      </c>
      <c r="BW112" s="801"/>
      <c r="BX112" s="801"/>
      <c r="BY112" s="801"/>
      <c r="BZ112" s="801"/>
      <c r="CA112" s="801">
        <v>20363731</v>
      </c>
      <c r="CB112" s="801"/>
      <c r="CC112" s="801"/>
      <c r="CD112" s="801"/>
      <c r="CE112" s="801"/>
      <c r="CF112" s="878">
        <v>176.1</v>
      </c>
      <c r="CG112" s="879"/>
      <c r="CH112" s="879"/>
      <c r="CI112" s="879"/>
      <c r="CJ112" s="879"/>
      <c r="CK112" s="947"/>
      <c r="CL112" s="896"/>
      <c r="CM112" s="833" t="s">
        <v>415</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c r="A113" s="934"/>
      <c r="B113" s="935"/>
      <c r="C113" s="798" t="s">
        <v>416</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1413770</v>
      </c>
      <c r="AB113" s="939"/>
      <c r="AC113" s="939"/>
      <c r="AD113" s="939"/>
      <c r="AE113" s="940"/>
      <c r="AF113" s="941">
        <v>1432780</v>
      </c>
      <c r="AG113" s="939"/>
      <c r="AH113" s="939"/>
      <c r="AI113" s="939"/>
      <c r="AJ113" s="940"/>
      <c r="AK113" s="941">
        <v>1406424</v>
      </c>
      <c r="AL113" s="939"/>
      <c r="AM113" s="939"/>
      <c r="AN113" s="939"/>
      <c r="AO113" s="940"/>
      <c r="AP113" s="942">
        <v>12.2</v>
      </c>
      <c r="AQ113" s="943"/>
      <c r="AR113" s="943"/>
      <c r="AS113" s="943"/>
      <c r="AT113" s="944"/>
      <c r="AU113" s="953"/>
      <c r="AV113" s="954"/>
      <c r="AW113" s="954"/>
      <c r="AX113" s="954"/>
      <c r="AY113" s="955"/>
      <c r="AZ113" s="797" t="s">
        <v>417</v>
      </c>
      <c r="BA113" s="798"/>
      <c r="BB113" s="798"/>
      <c r="BC113" s="798"/>
      <c r="BD113" s="798"/>
      <c r="BE113" s="798"/>
      <c r="BF113" s="798"/>
      <c r="BG113" s="798"/>
      <c r="BH113" s="798"/>
      <c r="BI113" s="798"/>
      <c r="BJ113" s="798"/>
      <c r="BK113" s="798"/>
      <c r="BL113" s="798"/>
      <c r="BM113" s="798"/>
      <c r="BN113" s="798"/>
      <c r="BO113" s="798"/>
      <c r="BP113" s="799"/>
      <c r="BQ113" s="800">
        <v>1356175</v>
      </c>
      <c r="BR113" s="801"/>
      <c r="BS113" s="801"/>
      <c r="BT113" s="801"/>
      <c r="BU113" s="801"/>
      <c r="BV113" s="801">
        <v>1857960</v>
      </c>
      <c r="BW113" s="801"/>
      <c r="BX113" s="801"/>
      <c r="BY113" s="801"/>
      <c r="BZ113" s="801"/>
      <c r="CA113" s="801">
        <v>1624387</v>
      </c>
      <c r="CB113" s="801"/>
      <c r="CC113" s="801"/>
      <c r="CD113" s="801"/>
      <c r="CE113" s="801"/>
      <c r="CF113" s="878">
        <v>14</v>
      </c>
      <c r="CG113" s="879"/>
      <c r="CH113" s="879"/>
      <c r="CI113" s="879"/>
      <c r="CJ113" s="879"/>
      <c r="CK113" s="947"/>
      <c r="CL113" s="896"/>
      <c r="CM113" s="833" t="s">
        <v>418</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c r="A114" s="934"/>
      <c r="B114" s="935"/>
      <c r="C114" s="798" t="s">
        <v>419</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182340</v>
      </c>
      <c r="AB114" s="814"/>
      <c r="AC114" s="814"/>
      <c r="AD114" s="814"/>
      <c r="AE114" s="815"/>
      <c r="AF114" s="816">
        <v>192485</v>
      </c>
      <c r="AG114" s="814"/>
      <c r="AH114" s="814"/>
      <c r="AI114" s="814"/>
      <c r="AJ114" s="815"/>
      <c r="AK114" s="816">
        <v>166312</v>
      </c>
      <c r="AL114" s="814"/>
      <c r="AM114" s="814"/>
      <c r="AN114" s="814"/>
      <c r="AO114" s="815"/>
      <c r="AP114" s="784">
        <v>1.4</v>
      </c>
      <c r="AQ114" s="785"/>
      <c r="AR114" s="785"/>
      <c r="AS114" s="785"/>
      <c r="AT114" s="786"/>
      <c r="AU114" s="953"/>
      <c r="AV114" s="954"/>
      <c r="AW114" s="954"/>
      <c r="AX114" s="954"/>
      <c r="AY114" s="955"/>
      <c r="AZ114" s="797" t="s">
        <v>420</v>
      </c>
      <c r="BA114" s="798"/>
      <c r="BB114" s="798"/>
      <c r="BC114" s="798"/>
      <c r="BD114" s="798"/>
      <c r="BE114" s="798"/>
      <c r="BF114" s="798"/>
      <c r="BG114" s="798"/>
      <c r="BH114" s="798"/>
      <c r="BI114" s="798"/>
      <c r="BJ114" s="798"/>
      <c r="BK114" s="798"/>
      <c r="BL114" s="798"/>
      <c r="BM114" s="798"/>
      <c r="BN114" s="798"/>
      <c r="BO114" s="798"/>
      <c r="BP114" s="799"/>
      <c r="BQ114" s="800">
        <v>3065204</v>
      </c>
      <c r="BR114" s="801"/>
      <c r="BS114" s="801"/>
      <c r="BT114" s="801"/>
      <c r="BU114" s="801"/>
      <c r="BV114" s="801">
        <v>2675600</v>
      </c>
      <c r="BW114" s="801"/>
      <c r="BX114" s="801"/>
      <c r="BY114" s="801"/>
      <c r="BZ114" s="801"/>
      <c r="CA114" s="801">
        <v>2795542</v>
      </c>
      <c r="CB114" s="801"/>
      <c r="CC114" s="801"/>
      <c r="CD114" s="801"/>
      <c r="CE114" s="801"/>
      <c r="CF114" s="878">
        <v>24.2</v>
      </c>
      <c r="CG114" s="879"/>
      <c r="CH114" s="879"/>
      <c r="CI114" s="879"/>
      <c r="CJ114" s="879"/>
      <c r="CK114" s="947"/>
      <c r="CL114" s="896"/>
      <c r="CM114" s="833" t="s">
        <v>421</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c r="A115" s="934"/>
      <c r="B115" s="935"/>
      <c r="C115" s="798" t="s">
        <v>422</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13070</v>
      </c>
      <c r="AB115" s="939"/>
      <c r="AC115" s="939"/>
      <c r="AD115" s="939"/>
      <c r="AE115" s="940"/>
      <c r="AF115" s="941">
        <v>9237</v>
      </c>
      <c r="AG115" s="939"/>
      <c r="AH115" s="939"/>
      <c r="AI115" s="939"/>
      <c r="AJ115" s="940"/>
      <c r="AK115" s="941">
        <v>4059</v>
      </c>
      <c r="AL115" s="939"/>
      <c r="AM115" s="939"/>
      <c r="AN115" s="939"/>
      <c r="AO115" s="940"/>
      <c r="AP115" s="942">
        <v>0</v>
      </c>
      <c r="AQ115" s="943"/>
      <c r="AR115" s="943"/>
      <c r="AS115" s="943"/>
      <c r="AT115" s="944"/>
      <c r="AU115" s="953"/>
      <c r="AV115" s="954"/>
      <c r="AW115" s="954"/>
      <c r="AX115" s="954"/>
      <c r="AY115" s="955"/>
      <c r="AZ115" s="797" t="s">
        <v>423</v>
      </c>
      <c r="BA115" s="798"/>
      <c r="BB115" s="798"/>
      <c r="BC115" s="798"/>
      <c r="BD115" s="798"/>
      <c r="BE115" s="798"/>
      <c r="BF115" s="798"/>
      <c r="BG115" s="798"/>
      <c r="BH115" s="798"/>
      <c r="BI115" s="798"/>
      <c r="BJ115" s="798"/>
      <c r="BK115" s="798"/>
      <c r="BL115" s="798"/>
      <c r="BM115" s="798"/>
      <c r="BN115" s="798"/>
      <c r="BO115" s="798"/>
      <c r="BP115" s="799"/>
      <c r="BQ115" s="800">
        <v>3608</v>
      </c>
      <c r="BR115" s="801"/>
      <c r="BS115" s="801"/>
      <c r="BT115" s="801"/>
      <c r="BU115" s="801"/>
      <c r="BV115" s="801" t="s">
        <v>109</v>
      </c>
      <c r="BW115" s="801"/>
      <c r="BX115" s="801"/>
      <c r="BY115" s="801"/>
      <c r="BZ115" s="801"/>
      <c r="CA115" s="801">
        <v>2688</v>
      </c>
      <c r="CB115" s="801"/>
      <c r="CC115" s="801"/>
      <c r="CD115" s="801"/>
      <c r="CE115" s="801"/>
      <c r="CF115" s="878">
        <v>0</v>
      </c>
      <c r="CG115" s="879"/>
      <c r="CH115" s="879"/>
      <c r="CI115" s="879"/>
      <c r="CJ115" s="879"/>
      <c r="CK115" s="947"/>
      <c r="CL115" s="896"/>
      <c r="CM115" s="797" t="s">
        <v>424</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c r="A116" s="936"/>
      <c r="B116" s="937"/>
      <c r="C116" s="876" t="s">
        <v>425</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426</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427</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428</v>
      </c>
      <c r="Z117" s="919"/>
      <c r="AA117" s="924">
        <v>4461011</v>
      </c>
      <c r="AB117" s="925"/>
      <c r="AC117" s="925"/>
      <c r="AD117" s="925"/>
      <c r="AE117" s="926"/>
      <c r="AF117" s="928">
        <v>4398256</v>
      </c>
      <c r="AG117" s="925"/>
      <c r="AH117" s="925"/>
      <c r="AI117" s="925"/>
      <c r="AJ117" s="926"/>
      <c r="AK117" s="928">
        <v>4365053</v>
      </c>
      <c r="AL117" s="925"/>
      <c r="AM117" s="925"/>
      <c r="AN117" s="925"/>
      <c r="AO117" s="926"/>
      <c r="AP117" s="929"/>
      <c r="AQ117" s="930"/>
      <c r="AR117" s="930"/>
      <c r="AS117" s="930"/>
      <c r="AT117" s="931"/>
      <c r="AU117" s="953"/>
      <c r="AV117" s="954"/>
      <c r="AW117" s="954"/>
      <c r="AX117" s="954"/>
      <c r="AY117" s="955"/>
      <c r="AZ117" s="875" t="s">
        <v>429</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402</v>
      </c>
      <c r="AB118" s="918"/>
      <c r="AC118" s="918"/>
      <c r="AD118" s="918"/>
      <c r="AE118" s="919"/>
      <c r="AF118" s="920" t="s">
        <v>283</v>
      </c>
      <c r="AG118" s="918"/>
      <c r="AH118" s="918"/>
      <c r="AI118" s="918"/>
      <c r="AJ118" s="919"/>
      <c r="AK118" s="920" t="s">
        <v>282</v>
      </c>
      <c r="AL118" s="918"/>
      <c r="AM118" s="918"/>
      <c r="AN118" s="918"/>
      <c r="AO118" s="919"/>
      <c r="AP118" s="921" t="s">
        <v>403</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431</v>
      </c>
      <c r="BP118" s="868"/>
      <c r="BQ118" s="887">
        <v>54339980</v>
      </c>
      <c r="BR118" s="888"/>
      <c r="BS118" s="888"/>
      <c r="BT118" s="888"/>
      <c r="BU118" s="888"/>
      <c r="BV118" s="888">
        <v>55355453</v>
      </c>
      <c r="BW118" s="888"/>
      <c r="BX118" s="888"/>
      <c r="BY118" s="888"/>
      <c r="BZ118" s="888"/>
      <c r="CA118" s="888">
        <v>56413986</v>
      </c>
      <c r="CB118" s="888"/>
      <c r="CC118" s="888"/>
      <c r="CD118" s="888"/>
      <c r="CE118" s="888"/>
      <c r="CF118" s="773"/>
      <c r="CG118" s="774"/>
      <c r="CH118" s="774"/>
      <c r="CI118" s="774"/>
      <c r="CJ118" s="871"/>
      <c r="CK118" s="947"/>
      <c r="CL118" s="896"/>
      <c r="CM118" s="833" t="s">
        <v>432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v>13213</v>
      </c>
      <c r="DH118" s="814"/>
      <c r="DI118" s="814"/>
      <c r="DJ118" s="814"/>
      <c r="DK118" s="815"/>
      <c r="DL118" s="816">
        <v>4051</v>
      </c>
      <c r="DM118" s="814"/>
      <c r="DN118" s="814"/>
      <c r="DO118" s="814"/>
      <c r="DP118" s="815"/>
      <c r="DQ118" s="816">
        <v>895</v>
      </c>
      <c r="DR118" s="814"/>
      <c r="DS118" s="814"/>
      <c r="DT118" s="814"/>
      <c r="DU118" s="815"/>
      <c r="DV118" s="784">
        <v>0</v>
      </c>
      <c r="DW118" s="785"/>
      <c r="DX118" s="785"/>
      <c r="DY118" s="785"/>
      <c r="DZ118" s="786"/>
    </row>
    <row r="119" spans="1:130" s="197" customFormat="1" ht="26.25" customHeight="1">
      <c r="A119" s="893" t="s">
        <v>407</v>
      </c>
      <c r="B119" s="894"/>
      <c r="C119" s="899" t="s">
        <v>408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433</v>
      </c>
      <c r="AV119" s="910"/>
      <c r="AW119" s="910"/>
      <c r="AX119" s="910"/>
      <c r="AY119" s="911"/>
      <c r="AZ119" s="846" t="s">
        <v>434</v>
      </c>
      <c r="BA119" s="788"/>
      <c r="BB119" s="788"/>
      <c r="BC119" s="788"/>
      <c r="BD119" s="788"/>
      <c r="BE119" s="788"/>
      <c r="BF119" s="788"/>
      <c r="BG119" s="788"/>
      <c r="BH119" s="788"/>
      <c r="BI119" s="788"/>
      <c r="BJ119" s="788"/>
      <c r="BK119" s="788"/>
      <c r="BL119" s="788"/>
      <c r="BM119" s="788"/>
      <c r="BN119" s="788"/>
      <c r="BO119" s="788"/>
      <c r="BP119" s="789"/>
      <c r="BQ119" s="829">
        <v>4600236</v>
      </c>
      <c r="BR119" s="830"/>
      <c r="BS119" s="830"/>
      <c r="BT119" s="830"/>
      <c r="BU119" s="830"/>
      <c r="BV119" s="830">
        <v>4443283</v>
      </c>
      <c r="BW119" s="830"/>
      <c r="BX119" s="830"/>
      <c r="BY119" s="830"/>
      <c r="BZ119" s="830"/>
      <c r="CA119" s="830">
        <v>4787240</v>
      </c>
      <c r="CB119" s="830"/>
      <c r="CC119" s="830"/>
      <c r="CD119" s="830"/>
      <c r="CE119" s="830"/>
      <c r="CF119" s="891">
        <v>41.4</v>
      </c>
      <c r="CG119" s="892"/>
      <c r="CH119" s="892"/>
      <c r="CI119" s="892"/>
      <c r="CJ119" s="892"/>
      <c r="CK119" s="948"/>
      <c r="CL119" s="898"/>
      <c r="CM119" s="855" t="s">
        <v>435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7048</v>
      </c>
      <c r="DH119" s="747"/>
      <c r="DI119" s="747"/>
      <c r="DJ119" s="747"/>
      <c r="DK119" s="748"/>
      <c r="DL119" s="749">
        <v>6728</v>
      </c>
      <c r="DM119" s="747"/>
      <c r="DN119" s="747"/>
      <c r="DO119" s="747"/>
      <c r="DP119" s="748"/>
      <c r="DQ119" s="749">
        <v>11204</v>
      </c>
      <c r="DR119" s="747"/>
      <c r="DS119" s="747"/>
      <c r="DT119" s="747"/>
      <c r="DU119" s="748"/>
      <c r="DV119" s="837">
        <v>0.1</v>
      </c>
      <c r="DW119" s="838"/>
      <c r="DX119" s="838"/>
      <c r="DY119" s="838"/>
      <c r="DZ119" s="839"/>
    </row>
    <row r="120" spans="1:130" s="197" customFormat="1" ht="26.25" customHeight="1">
      <c r="A120" s="895"/>
      <c r="B120" s="896"/>
      <c r="C120" s="833" t="s">
        <v>411</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436</v>
      </c>
      <c r="BA120" s="798"/>
      <c r="BB120" s="798"/>
      <c r="BC120" s="798"/>
      <c r="BD120" s="798"/>
      <c r="BE120" s="798"/>
      <c r="BF120" s="798"/>
      <c r="BG120" s="798"/>
      <c r="BH120" s="798"/>
      <c r="BI120" s="798"/>
      <c r="BJ120" s="798"/>
      <c r="BK120" s="798"/>
      <c r="BL120" s="798"/>
      <c r="BM120" s="798"/>
      <c r="BN120" s="798"/>
      <c r="BO120" s="798"/>
      <c r="BP120" s="799"/>
      <c r="BQ120" s="800">
        <v>1437801</v>
      </c>
      <c r="BR120" s="801"/>
      <c r="BS120" s="801"/>
      <c r="BT120" s="801"/>
      <c r="BU120" s="801"/>
      <c r="BV120" s="801">
        <v>2133531</v>
      </c>
      <c r="BW120" s="801"/>
      <c r="BX120" s="801"/>
      <c r="BY120" s="801"/>
      <c r="BZ120" s="801"/>
      <c r="CA120" s="801">
        <v>2544686</v>
      </c>
      <c r="CB120" s="801"/>
      <c r="CC120" s="801"/>
      <c r="CD120" s="801"/>
      <c r="CE120" s="801"/>
      <c r="CF120" s="878">
        <v>22</v>
      </c>
      <c r="CG120" s="879"/>
      <c r="CH120" s="879"/>
      <c r="CI120" s="879"/>
      <c r="CJ120" s="879"/>
      <c r="CK120" s="880" t="s">
        <v>437</v>
      </c>
      <c r="CL120" s="840"/>
      <c r="CM120" s="840"/>
      <c r="CN120" s="840"/>
      <c r="CO120" s="841"/>
      <c r="CP120" s="884" t="s">
        <v>385</v>
      </c>
      <c r="CQ120" s="885"/>
      <c r="CR120" s="885"/>
      <c r="CS120" s="885"/>
      <c r="CT120" s="885"/>
      <c r="CU120" s="885"/>
      <c r="CV120" s="885"/>
      <c r="CW120" s="885"/>
      <c r="CX120" s="885"/>
      <c r="CY120" s="885"/>
      <c r="CZ120" s="885"/>
      <c r="DA120" s="885"/>
      <c r="DB120" s="885"/>
      <c r="DC120" s="885"/>
      <c r="DD120" s="885"/>
      <c r="DE120" s="885"/>
      <c r="DF120" s="886"/>
      <c r="DG120" s="829">
        <v>14896599</v>
      </c>
      <c r="DH120" s="830"/>
      <c r="DI120" s="830"/>
      <c r="DJ120" s="830"/>
      <c r="DK120" s="830"/>
      <c r="DL120" s="830">
        <v>14575523</v>
      </c>
      <c r="DM120" s="830"/>
      <c r="DN120" s="830"/>
      <c r="DO120" s="830"/>
      <c r="DP120" s="830"/>
      <c r="DQ120" s="830">
        <v>14038018</v>
      </c>
      <c r="DR120" s="830"/>
      <c r="DS120" s="830"/>
      <c r="DT120" s="830"/>
      <c r="DU120" s="830"/>
      <c r="DV120" s="831">
        <v>121.4</v>
      </c>
      <c r="DW120" s="831"/>
      <c r="DX120" s="831"/>
      <c r="DY120" s="831"/>
      <c r="DZ120" s="832"/>
    </row>
    <row r="121" spans="1:130" s="197" customFormat="1" ht="26.25" customHeight="1">
      <c r="A121" s="895"/>
      <c r="B121" s="896"/>
      <c r="C121" s="872" t="s">
        <v>438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439</v>
      </c>
      <c r="BA121" s="876"/>
      <c r="BB121" s="876"/>
      <c r="BC121" s="876"/>
      <c r="BD121" s="876"/>
      <c r="BE121" s="876"/>
      <c r="BF121" s="876"/>
      <c r="BG121" s="876"/>
      <c r="BH121" s="876"/>
      <c r="BI121" s="876"/>
      <c r="BJ121" s="876"/>
      <c r="BK121" s="876"/>
      <c r="BL121" s="876"/>
      <c r="BM121" s="876"/>
      <c r="BN121" s="876"/>
      <c r="BO121" s="876"/>
      <c r="BP121" s="877"/>
      <c r="BQ121" s="887">
        <v>34433842</v>
      </c>
      <c r="BR121" s="888"/>
      <c r="BS121" s="888"/>
      <c r="BT121" s="888"/>
      <c r="BU121" s="888"/>
      <c r="BV121" s="888">
        <v>34479428</v>
      </c>
      <c r="BW121" s="888"/>
      <c r="BX121" s="888"/>
      <c r="BY121" s="888"/>
      <c r="BZ121" s="888"/>
      <c r="CA121" s="888">
        <v>35450732</v>
      </c>
      <c r="CB121" s="888"/>
      <c r="CC121" s="888"/>
      <c r="CD121" s="888"/>
      <c r="CE121" s="888"/>
      <c r="CF121" s="889">
        <v>306.5</v>
      </c>
      <c r="CG121" s="890"/>
      <c r="CH121" s="890"/>
      <c r="CI121" s="890"/>
      <c r="CJ121" s="890"/>
      <c r="CK121" s="881"/>
      <c r="CL121" s="842"/>
      <c r="CM121" s="842"/>
      <c r="CN121" s="842"/>
      <c r="CO121" s="843"/>
      <c r="CP121" s="858" t="s">
        <v>386</v>
      </c>
      <c r="CQ121" s="859"/>
      <c r="CR121" s="859"/>
      <c r="CS121" s="859"/>
      <c r="CT121" s="859"/>
      <c r="CU121" s="859"/>
      <c r="CV121" s="859"/>
      <c r="CW121" s="859"/>
      <c r="CX121" s="859"/>
      <c r="CY121" s="859"/>
      <c r="CZ121" s="859"/>
      <c r="DA121" s="859"/>
      <c r="DB121" s="859"/>
      <c r="DC121" s="859"/>
      <c r="DD121" s="859"/>
      <c r="DE121" s="859"/>
      <c r="DF121" s="860"/>
      <c r="DG121" s="800">
        <v>5888392</v>
      </c>
      <c r="DH121" s="801"/>
      <c r="DI121" s="801"/>
      <c r="DJ121" s="801"/>
      <c r="DK121" s="801"/>
      <c r="DL121" s="801">
        <v>5714770</v>
      </c>
      <c r="DM121" s="801"/>
      <c r="DN121" s="801"/>
      <c r="DO121" s="801"/>
      <c r="DP121" s="801"/>
      <c r="DQ121" s="801">
        <v>5528340</v>
      </c>
      <c r="DR121" s="801"/>
      <c r="DS121" s="801"/>
      <c r="DT121" s="801"/>
      <c r="DU121" s="801"/>
      <c r="DV121" s="853">
        <v>47.8</v>
      </c>
      <c r="DW121" s="853"/>
      <c r="DX121" s="853"/>
      <c r="DY121" s="853"/>
      <c r="DZ121" s="854"/>
    </row>
    <row r="122" spans="1:130" s="197" customFormat="1" ht="26.25" customHeight="1">
      <c r="A122" s="895"/>
      <c r="B122" s="896"/>
      <c r="C122" s="833" t="s">
        <v>421</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440</v>
      </c>
      <c r="BP122" s="868"/>
      <c r="BQ122" s="869">
        <v>40471879</v>
      </c>
      <c r="BR122" s="870"/>
      <c r="BS122" s="870"/>
      <c r="BT122" s="870"/>
      <c r="BU122" s="870"/>
      <c r="BV122" s="870">
        <v>41056242</v>
      </c>
      <c r="BW122" s="870"/>
      <c r="BX122" s="870"/>
      <c r="BY122" s="870"/>
      <c r="BZ122" s="870"/>
      <c r="CA122" s="870">
        <v>42782658</v>
      </c>
      <c r="CB122" s="870"/>
      <c r="CC122" s="870"/>
      <c r="CD122" s="870"/>
      <c r="CE122" s="870"/>
      <c r="CF122" s="773"/>
      <c r="CG122" s="774"/>
      <c r="CH122" s="774"/>
      <c r="CI122" s="774"/>
      <c r="CJ122" s="871"/>
      <c r="CK122" s="881"/>
      <c r="CL122" s="842"/>
      <c r="CM122" s="842"/>
      <c r="CN122" s="842"/>
      <c r="CO122" s="843"/>
      <c r="CP122" s="858" t="s">
        <v>382</v>
      </c>
      <c r="CQ122" s="859"/>
      <c r="CR122" s="859"/>
      <c r="CS122" s="859"/>
      <c r="CT122" s="859"/>
      <c r="CU122" s="859"/>
      <c r="CV122" s="859"/>
      <c r="CW122" s="859"/>
      <c r="CX122" s="859"/>
      <c r="CY122" s="859"/>
      <c r="CZ122" s="859"/>
      <c r="DA122" s="859"/>
      <c r="DB122" s="859"/>
      <c r="DC122" s="859"/>
      <c r="DD122" s="859"/>
      <c r="DE122" s="859"/>
      <c r="DF122" s="860"/>
      <c r="DG122" s="800">
        <v>661953</v>
      </c>
      <c r="DH122" s="801"/>
      <c r="DI122" s="801"/>
      <c r="DJ122" s="801"/>
      <c r="DK122" s="801"/>
      <c r="DL122" s="801">
        <v>655443</v>
      </c>
      <c r="DM122" s="801"/>
      <c r="DN122" s="801"/>
      <c r="DO122" s="801"/>
      <c r="DP122" s="801"/>
      <c r="DQ122" s="801">
        <v>642564</v>
      </c>
      <c r="DR122" s="801"/>
      <c r="DS122" s="801"/>
      <c r="DT122" s="801"/>
      <c r="DU122" s="801"/>
      <c r="DV122" s="853">
        <v>5.6</v>
      </c>
      <c r="DW122" s="853"/>
      <c r="DX122" s="853"/>
      <c r="DY122" s="853"/>
      <c r="DZ122" s="854"/>
    </row>
    <row r="123" spans="1:130" s="197" customFormat="1" ht="26.25" customHeight="1" thickBot="1">
      <c r="A123" s="895"/>
      <c r="B123" s="896"/>
      <c r="C123" s="833" t="s">
        <v>427</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119.4</v>
      </c>
      <c r="BR123" s="862"/>
      <c r="BS123" s="862"/>
      <c r="BT123" s="862"/>
      <c r="BU123" s="862"/>
      <c r="BV123" s="862">
        <v>125.5</v>
      </c>
      <c r="BW123" s="862"/>
      <c r="BX123" s="862"/>
      <c r="BY123" s="862"/>
      <c r="BZ123" s="862"/>
      <c r="CA123" s="862">
        <v>117.8</v>
      </c>
      <c r="CB123" s="862"/>
      <c r="CC123" s="862"/>
      <c r="CD123" s="862"/>
      <c r="CE123" s="862"/>
      <c r="CF123" s="760"/>
      <c r="CG123" s="761"/>
      <c r="CH123" s="761"/>
      <c r="CI123" s="761"/>
      <c r="CJ123" s="863"/>
      <c r="CK123" s="881"/>
      <c r="CL123" s="842"/>
      <c r="CM123" s="842"/>
      <c r="CN123" s="842"/>
      <c r="CO123" s="843"/>
      <c r="CP123" s="858" t="s">
        <v>380</v>
      </c>
      <c r="CQ123" s="859"/>
      <c r="CR123" s="859"/>
      <c r="CS123" s="859"/>
      <c r="CT123" s="859"/>
      <c r="CU123" s="859"/>
      <c r="CV123" s="859"/>
      <c r="CW123" s="859"/>
      <c r="CX123" s="859"/>
      <c r="CY123" s="859"/>
      <c r="CZ123" s="859"/>
      <c r="DA123" s="859"/>
      <c r="DB123" s="859"/>
      <c r="DC123" s="859"/>
      <c r="DD123" s="859"/>
      <c r="DE123" s="859"/>
      <c r="DF123" s="860"/>
      <c r="DG123" s="813">
        <v>167977</v>
      </c>
      <c r="DH123" s="814"/>
      <c r="DI123" s="814"/>
      <c r="DJ123" s="814"/>
      <c r="DK123" s="815"/>
      <c r="DL123" s="816">
        <v>155251</v>
      </c>
      <c r="DM123" s="814"/>
      <c r="DN123" s="814"/>
      <c r="DO123" s="814"/>
      <c r="DP123" s="815"/>
      <c r="DQ123" s="816">
        <v>135166</v>
      </c>
      <c r="DR123" s="814"/>
      <c r="DS123" s="814"/>
      <c r="DT123" s="814"/>
      <c r="DU123" s="815"/>
      <c r="DV123" s="784">
        <v>1.2</v>
      </c>
      <c r="DW123" s="785"/>
      <c r="DX123" s="785"/>
      <c r="DY123" s="785"/>
      <c r="DZ123" s="786"/>
    </row>
    <row r="124" spans="1:130" s="197" customFormat="1" ht="26.25" customHeight="1">
      <c r="A124" s="895"/>
      <c r="B124" s="896"/>
      <c r="C124" s="833" t="s">
        <v>430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109</v>
      </c>
      <c r="AB124" s="814"/>
      <c r="AC124" s="814"/>
      <c r="AD124" s="814"/>
      <c r="AE124" s="815"/>
      <c r="AF124" s="816" t="s">
        <v>109</v>
      </c>
      <c r="AG124" s="814"/>
      <c r="AH124" s="814"/>
      <c r="AI124" s="814"/>
      <c r="AJ124" s="815"/>
      <c r="AK124" s="816" t="s">
        <v>109</v>
      </c>
      <c r="AL124" s="814"/>
      <c r="AM124" s="814"/>
      <c r="AN124" s="814"/>
      <c r="AO124" s="815"/>
      <c r="AP124" s="784" t="s">
        <v>109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442</v>
      </c>
      <c r="CQ124" s="859"/>
      <c r="CR124" s="859"/>
      <c r="CS124" s="859"/>
      <c r="CT124" s="859"/>
      <c r="CU124" s="859"/>
      <c r="CV124" s="859"/>
      <c r="CW124" s="859"/>
      <c r="CX124" s="859"/>
      <c r="CY124" s="859"/>
      <c r="CZ124" s="859"/>
      <c r="DA124" s="859"/>
      <c r="DB124" s="859"/>
      <c r="DC124" s="859"/>
      <c r="DD124" s="859"/>
      <c r="DE124" s="859"/>
      <c r="DF124" s="860"/>
      <c r="DG124" s="746">
        <v>108962</v>
      </c>
      <c r="DH124" s="747"/>
      <c r="DI124" s="747"/>
      <c r="DJ124" s="747"/>
      <c r="DK124" s="748"/>
      <c r="DL124" s="749">
        <v>64944</v>
      </c>
      <c r="DM124" s="747"/>
      <c r="DN124" s="747"/>
      <c r="DO124" s="747"/>
      <c r="DP124" s="748"/>
      <c r="DQ124" s="749">
        <v>19643</v>
      </c>
      <c r="DR124" s="747"/>
      <c r="DS124" s="747"/>
      <c r="DT124" s="747"/>
      <c r="DU124" s="748"/>
      <c r="DV124" s="837">
        <v>0.2</v>
      </c>
      <c r="DW124" s="838"/>
      <c r="DX124" s="838"/>
      <c r="DY124" s="838"/>
      <c r="DZ124" s="839"/>
    </row>
    <row r="125" spans="1:130" s="197" customFormat="1" ht="26.25" customHeight="1" thickBot="1">
      <c r="A125" s="895"/>
      <c r="B125" s="896"/>
      <c r="C125" s="833" t="s">
        <v>432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109</v>
      </c>
      <c r="AB125" s="814"/>
      <c r="AC125" s="814"/>
      <c r="AD125" s="814"/>
      <c r="AE125" s="815"/>
      <c r="AF125" s="816" t="s">
        <v>109</v>
      </c>
      <c r="AG125" s="814"/>
      <c r="AH125" s="814"/>
      <c r="AI125" s="814"/>
      <c r="AJ125" s="815"/>
      <c r="AK125" s="816" t="s">
        <v>109</v>
      </c>
      <c r="AL125" s="814"/>
      <c r="AM125" s="814"/>
      <c r="AN125" s="814"/>
      <c r="AO125" s="815"/>
      <c r="AP125" s="784" t="s">
        <v>109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443</v>
      </c>
      <c r="CL125" s="840"/>
      <c r="CM125" s="840"/>
      <c r="CN125" s="840"/>
      <c r="CO125" s="841"/>
      <c r="CP125" s="846" t="s">
        <v>444</v>
      </c>
      <c r="CQ125" s="788"/>
      <c r="CR125" s="788"/>
      <c r="CS125" s="788"/>
      <c r="CT125" s="788"/>
      <c r="CU125" s="788"/>
      <c r="CV125" s="788"/>
      <c r="CW125" s="788"/>
      <c r="CX125" s="788"/>
      <c r="CY125" s="788"/>
      <c r="CZ125" s="788"/>
      <c r="DA125" s="788"/>
      <c r="DB125" s="788"/>
      <c r="DC125" s="788"/>
      <c r="DD125" s="788"/>
      <c r="DE125" s="788"/>
      <c r="DF125" s="789"/>
      <c r="DG125" s="829" t="s">
        <v>109</v>
      </c>
      <c r="DH125" s="830"/>
      <c r="DI125" s="830"/>
      <c r="DJ125" s="830"/>
      <c r="DK125" s="830"/>
      <c r="DL125" s="830" t="s">
        <v>109</v>
      </c>
      <c r="DM125" s="830"/>
      <c r="DN125" s="830"/>
      <c r="DO125" s="830"/>
      <c r="DP125" s="830"/>
      <c r="DQ125" s="830" t="s">
        <v>109</v>
      </c>
      <c r="DR125" s="830"/>
      <c r="DS125" s="830"/>
      <c r="DT125" s="830"/>
      <c r="DU125" s="830"/>
      <c r="DV125" s="831" t="s">
        <v>109</v>
      </c>
      <c r="DW125" s="831"/>
      <c r="DX125" s="831"/>
      <c r="DY125" s="831"/>
      <c r="DZ125" s="832"/>
    </row>
    <row r="126" spans="1:130" s="197" customFormat="1" ht="26.25" customHeight="1">
      <c r="A126" s="895"/>
      <c r="B126" s="896"/>
      <c r="C126" s="833" t="s">
        <v>435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12805</v>
      </c>
      <c r="AB126" s="814"/>
      <c r="AC126" s="814"/>
      <c r="AD126" s="814"/>
      <c r="AE126" s="815"/>
      <c r="AF126" s="816">
        <v>9160</v>
      </c>
      <c r="AG126" s="814"/>
      <c r="AH126" s="814"/>
      <c r="AI126" s="814"/>
      <c r="AJ126" s="815"/>
      <c r="AK126" s="816">
        <v>3156</v>
      </c>
      <c r="AL126" s="814"/>
      <c r="AM126" s="814"/>
      <c r="AN126" s="814"/>
      <c r="AO126" s="815"/>
      <c r="AP126" s="784">
        <v>0</v>
      </c>
      <c r="AQ126" s="785"/>
      <c r="AR126" s="785"/>
      <c r="AS126" s="785"/>
      <c r="AT126" s="786"/>
      <c r="AU126" s="233"/>
      <c r="AV126" s="233"/>
      <c r="AW126" s="233"/>
      <c r="AX126" s="836" t="s">
        <v>445</v>
      </c>
      <c r="AY126" s="794"/>
      <c r="AZ126" s="794"/>
      <c r="BA126" s="794"/>
      <c r="BB126" s="794"/>
      <c r="BC126" s="794"/>
      <c r="BD126" s="794"/>
      <c r="BE126" s="795"/>
      <c r="BF126" s="793" t="s">
        <v>446</v>
      </c>
      <c r="BG126" s="794"/>
      <c r="BH126" s="794"/>
      <c r="BI126" s="794"/>
      <c r="BJ126" s="794"/>
      <c r="BK126" s="794"/>
      <c r="BL126" s="795"/>
      <c r="BM126" s="793" t="s">
        <v>447</v>
      </c>
      <c r="BN126" s="794"/>
      <c r="BO126" s="794"/>
      <c r="BP126" s="794"/>
      <c r="BQ126" s="794"/>
      <c r="BR126" s="794"/>
      <c r="BS126" s="795"/>
      <c r="BT126" s="793" t="s">
        <v>448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449</v>
      </c>
      <c r="CQ126" s="798"/>
      <c r="CR126" s="798"/>
      <c r="CS126" s="798"/>
      <c r="CT126" s="798"/>
      <c r="CU126" s="798"/>
      <c r="CV126" s="798"/>
      <c r="CW126" s="798"/>
      <c r="CX126" s="798"/>
      <c r="CY126" s="798"/>
      <c r="CZ126" s="798"/>
      <c r="DA126" s="798"/>
      <c r="DB126" s="798"/>
      <c r="DC126" s="798"/>
      <c r="DD126" s="798"/>
      <c r="DE126" s="798"/>
      <c r="DF126" s="799"/>
      <c r="DG126" s="800" t="s">
        <v>109</v>
      </c>
      <c r="DH126" s="801"/>
      <c r="DI126" s="801"/>
      <c r="DJ126" s="801"/>
      <c r="DK126" s="801"/>
      <c r="DL126" s="801" t="s">
        <v>109</v>
      </c>
      <c r="DM126" s="801"/>
      <c r="DN126" s="801"/>
      <c r="DO126" s="801"/>
      <c r="DP126" s="801"/>
      <c r="DQ126" s="801" t="s">
        <v>109</v>
      </c>
      <c r="DR126" s="801"/>
      <c r="DS126" s="801"/>
      <c r="DT126" s="801"/>
      <c r="DU126" s="801"/>
      <c r="DV126" s="853" t="s">
        <v>109</v>
      </c>
      <c r="DW126" s="853"/>
      <c r="DX126" s="853"/>
      <c r="DY126" s="853"/>
      <c r="DZ126" s="854"/>
    </row>
    <row r="127" spans="1:130" s="197" customFormat="1" ht="26.25" customHeight="1" thickBot="1">
      <c r="A127" s="897"/>
      <c r="B127" s="898"/>
      <c r="C127" s="855" t="s">
        <v>450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265</v>
      </c>
      <c r="AB127" s="814"/>
      <c r="AC127" s="814"/>
      <c r="AD127" s="814"/>
      <c r="AE127" s="815"/>
      <c r="AF127" s="816">
        <v>77</v>
      </c>
      <c r="AG127" s="814"/>
      <c r="AH127" s="814"/>
      <c r="AI127" s="814"/>
      <c r="AJ127" s="815"/>
      <c r="AK127" s="816">
        <v>903</v>
      </c>
      <c r="AL127" s="814"/>
      <c r="AM127" s="814"/>
      <c r="AN127" s="814"/>
      <c r="AO127" s="815"/>
      <c r="AP127" s="784">
        <v>0</v>
      </c>
      <c r="AQ127" s="785"/>
      <c r="AR127" s="785"/>
      <c r="AS127" s="785"/>
      <c r="AT127" s="786"/>
      <c r="AU127" s="233"/>
      <c r="AV127" s="233"/>
      <c r="AW127" s="233"/>
      <c r="AX127" s="787" t="s">
        <v>451</v>
      </c>
      <c r="AY127" s="788"/>
      <c r="AZ127" s="788"/>
      <c r="BA127" s="788"/>
      <c r="BB127" s="788"/>
      <c r="BC127" s="788"/>
      <c r="BD127" s="788"/>
      <c r="BE127" s="789"/>
      <c r="BF127" s="790" t="s">
        <v>109</v>
      </c>
      <c r="BG127" s="791"/>
      <c r="BH127" s="791"/>
      <c r="BI127" s="791"/>
      <c r="BJ127" s="791"/>
      <c r="BK127" s="791"/>
      <c r="BL127" s="792"/>
      <c r="BM127" s="790">
        <v>12.83</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452</v>
      </c>
      <c r="CQ127" s="782"/>
      <c r="CR127" s="782"/>
      <c r="CS127" s="782"/>
      <c r="CT127" s="782"/>
      <c r="CU127" s="782"/>
      <c r="CV127" s="782"/>
      <c r="CW127" s="782"/>
      <c r="CX127" s="782"/>
      <c r="CY127" s="782"/>
      <c r="CZ127" s="782"/>
      <c r="DA127" s="782"/>
      <c r="DB127" s="782"/>
      <c r="DC127" s="782"/>
      <c r="DD127" s="782"/>
      <c r="DE127" s="782"/>
      <c r="DF127" s="783"/>
      <c r="DG127" s="849">
        <v>3608</v>
      </c>
      <c r="DH127" s="850"/>
      <c r="DI127" s="850"/>
      <c r="DJ127" s="850"/>
      <c r="DK127" s="850"/>
      <c r="DL127" s="850" t="s">
        <v>109</v>
      </c>
      <c r="DM127" s="850"/>
      <c r="DN127" s="850"/>
      <c r="DO127" s="850"/>
      <c r="DP127" s="850"/>
      <c r="DQ127" s="850">
        <v>2688</v>
      </c>
      <c r="DR127" s="850"/>
      <c r="DS127" s="850"/>
      <c r="DT127" s="850"/>
      <c r="DU127" s="850"/>
      <c r="DV127" s="851">
        <v>0</v>
      </c>
      <c r="DW127" s="851"/>
      <c r="DX127" s="851"/>
      <c r="DY127" s="851"/>
      <c r="DZ127" s="852"/>
    </row>
    <row r="128" spans="1:130" s="197" customFormat="1" ht="26.25" customHeight="1">
      <c r="A128" s="825" t="s">
        <v>453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454</v>
      </c>
      <c r="X128" s="827"/>
      <c r="Y128" s="827"/>
      <c r="Z128" s="828"/>
      <c r="AA128" s="753">
        <v>190959</v>
      </c>
      <c r="AB128" s="754"/>
      <c r="AC128" s="754"/>
      <c r="AD128" s="754"/>
      <c r="AE128" s="755"/>
      <c r="AF128" s="756">
        <v>179841</v>
      </c>
      <c r="AG128" s="754"/>
      <c r="AH128" s="754"/>
      <c r="AI128" s="754"/>
      <c r="AJ128" s="755"/>
      <c r="AK128" s="756">
        <v>185347</v>
      </c>
      <c r="AL128" s="754"/>
      <c r="AM128" s="754"/>
      <c r="AN128" s="754"/>
      <c r="AO128" s="755"/>
      <c r="AP128" s="757"/>
      <c r="AQ128" s="758"/>
      <c r="AR128" s="758"/>
      <c r="AS128" s="758"/>
      <c r="AT128" s="759"/>
      <c r="AU128" s="235"/>
      <c r="AV128" s="235"/>
      <c r="AW128" s="235"/>
      <c r="AX128" s="802" t="s">
        <v>455</v>
      </c>
      <c r="AY128" s="798"/>
      <c r="AZ128" s="798"/>
      <c r="BA128" s="798"/>
      <c r="BB128" s="798"/>
      <c r="BC128" s="798"/>
      <c r="BD128" s="798"/>
      <c r="BE128" s="799"/>
      <c r="BF128" s="820" t="s">
        <v>109</v>
      </c>
      <c r="BG128" s="821"/>
      <c r="BH128" s="821"/>
      <c r="BI128" s="821"/>
      <c r="BJ128" s="821"/>
      <c r="BK128" s="821"/>
      <c r="BL128" s="822"/>
      <c r="BM128" s="820">
        <v>17.829999999999998</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456</v>
      </c>
      <c r="X129" s="811"/>
      <c r="Y129" s="811"/>
      <c r="Z129" s="812"/>
      <c r="AA129" s="813">
        <v>14265263</v>
      </c>
      <c r="AB129" s="814"/>
      <c r="AC129" s="814"/>
      <c r="AD129" s="814"/>
      <c r="AE129" s="815"/>
      <c r="AF129" s="816">
        <v>14138759</v>
      </c>
      <c r="AG129" s="814"/>
      <c r="AH129" s="814"/>
      <c r="AI129" s="814"/>
      <c r="AJ129" s="815"/>
      <c r="AK129" s="816">
        <v>14328777</v>
      </c>
      <c r="AL129" s="814"/>
      <c r="AM129" s="814"/>
      <c r="AN129" s="814"/>
      <c r="AO129" s="815"/>
      <c r="AP129" s="817"/>
      <c r="AQ129" s="818"/>
      <c r="AR129" s="818"/>
      <c r="AS129" s="818"/>
      <c r="AT129" s="819"/>
      <c r="AU129" s="235"/>
      <c r="AV129" s="235"/>
      <c r="AW129" s="235"/>
      <c r="AX129" s="802" t="s">
        <v>457</v>
      </c>
      <c r="AY129" s="798"/>
      <c r="AZ129" s="798"/>
      <c r="BA129" s="798"/>
      <c r="BB129" s="798"/>
      <c r="BC129" s="798"/>
      <c r="BD129" s="798"/>
      <c r="BE129" s="799"/>
      <c r="BF129" s="803">
        <v>13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459</v>
      </c>
      <c r="X130" s="811"/>
      <c r="Y130" s="811"/>
      <c r="Z130" s="812"/>
      <c r="AA130" s="813">
        <v>2657519</v>
      </c>
      <c r="AB130" s="814"/>
      <c r="AC130" s="814"/>
      <c r="AD130" s="814"/>
      <c r="AE130" s="815"/>
      <c r="AF130" s="816">
        <v>2753966</v>
      </c>
      <c r="AG130" s="814"/>
      <c r="AH130" s="814"/>
      <c r="AI130" s="814"/>
      <c r="AJ130" s="815"/>
      <c r="AK130" s="816">
        <v>2762240</v>
      </c>
      <c r="AL130" s="814"/>
      <c r="AM130" s="814"/>
      <c r="AN130" s="814"/>
      <c r="AO130" s="815"/>
      <c r="AP130" s="817"/>
      <c r="AQ130" s="818"/>
      <c r="AR130" s="818"/>
      <c r="AS130" s="818"/>
      <c r="AT130" s="819"/>
      <c r="AU130" s="235"/>
      <c r="AV130" s="235"/>
      <c r="AW130" s="235"/>
      <c r="AX130" s="781" t="s">
        <v>460</v>
      </c>
      <c r="AY130" s="782"/>
      <c r="AZ130" s="782"/>
      <c r="BA130" s="782"/>
      <c r="BB130" s="782"/>
      <c r="BC130" s="782"/>
      <c r="BD130" s="782"/>
      <c r="BE130" s="783"/>
      <c r="BF130" s="735">
        <v>117.8</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461</v>
      </c>
      <c r="X131" s="744"/>
      <c r="Y131" s="744"/>
      <c r="Z131" s="745"/>
      <c r="AA131" s="746">
        <v>11607744</v>
      </c>
      <c r="AB131" s="747"/>
      <c r="AC131" s="747"/>
      <c r="AD131" s="747"/>
      <c r="AE131" s="748"/>
      <c r="AF131" s="749">
        <v>11384793</v>
      </c>
      <c r="AG131" s="747"/>
      <c r="AH131" s="747"/>
      <c r="AI131" s="747"/>
      <c r="AJ131" s="748"/>
      <c r="AK131" s="749">
        <v>11566537</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463</v>
      </c>
      <c r="W132" s="767"/>
      <c r="X132" s="767"/>
      <c r="Y132" s="767"/>
      <c r="Z132" s="768"/>
      <c r="AA132" s="769">
        <v>13.891873990000001</v>
      </c>
      <c r="AB132" s="770"/>
      <c r="AC132" s="770"/>
      <c r="AD132" s="770"/>
      <c r="AE132" s="771"/>
      <c r="AF132" s="772">
        <v>12.86319859</v>
      </c>
      <c r="AG132" s="770"/>
      <c r="AH132" s="770"/>
      <c r="AI132" s="770"/>
      <c r="AJ132" s="771"/>
      <c r="AK132" s="772">
        <v>12.25488666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464</v>
      </c>
      <c r="W133" s="776"/>
      <c r="X133" s="776"/>
      <c r="Y133" s="776"/>
      <c r="Z133" s="777"/>
      <c r="AA133" s="778">
        <v>14.7</v>
      </c>
      <c r="AB133" s="779"/>
      <c r="AC133" s="779"/>
      <c r="AD133" s="779"/>
      <c r="AE133" s="780"/>
      <c r="AF133" s="778">
        <v>13.6</v>
      </c>
      <c r="AG133" s="779"/>
      <c r="AH133" s="779"/>
      <c r="AI133" s="779"/>
      <c r="AJ133" s="780"/>
      <c r="AK133" s="778">
        <v>13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49" t="s">
        <v>467</v>
      </c>
      <c r="L7" s="254"/>
      <c r="M7" s="255" t="s">
        <v>468</v>
      </c>
      <c r="N7" s="256"/>
    </row>
    <row r="8" spans="1:16">
      <c r="A8" s="248"/>
      <c r="B8" s="244"/>
      <c r="C8" s="244"/>
      <c r="D8" s="244"/>
      <c r="E8" s="244"/>
      <c r="F8" s="244"/>
      <c r="G8" s="257"/>
      <c r="H8" s="258"/>
      <c r="I8" s="258"/>
      <c r="J8" s="259"/>
      <c r="K8" s="1150"/>
      <c r="L8" s="260" t="s">
        <v>469</v>
      </c>
      <c r="M8" s="261" t="s">
        <v>470</v>
      </c>
      <c r="N8" s="262" t="s">
        <v>471</v>
      </c>
    </row>
    <row r="9" spans="1:16">
      <c r="A9" s="248"/>
      <c r="B9" s="244"/>
      <c r="C9" s="244"/>
      <c r="D9" s="244"/>
      <c r="E9" s="244"/>
      <c r="F9" s="244"/>
      <c r="G9" s="1163" t="s">
        <v>472</v>
      </c>
      <c r="H9" s="1164"/>
      <c r="I9" s="1164"/>
      <c r="J9" s="1165"/>
      <c r="K9" s="263">
        <v>3276618</v>
      </c>
      <c r="L9" s="264">
        <v>67022</v>
      </c>
      <c r="M9" s="265">
        <v>88578</v>
      </c>
      <c r="N9" s="266">
        <v>-24.3</v>
      </c>
    </row>
    <row r="10" spans="1:16">
      <c r="A10" s="248"/>
      <c r="B10" s="244"/>
      <c r="C10" s="244"/>
      <c r="D10" s="244"/>
      <c r="E10" s="244"/>
      <c r="F10" s="244"/>
      <c r="G10" s="1163" t="s">
        <v>473</v>
      </c>
      <c r="H10" s="1164"/>
      <c r="I10" s="1164"/>
      <c r="J10" s="1165"/>
      <c r="K10" s="267">
        <v>218121</v>
      </c>
      <c r="L10" s="268">
        <v>4462</v>
      </c>
      <c r="M10" s="269">
        <v>7040</v>
      </c>
      <c r="N10" s="270">
        <v>-36.6</v>
      </c>
    </row>
    <row r="11" spans="1:16" ht="13.5" customHeight="1">
      <c r="A11" s="248"/>
      <c r="B11" s="244"/>
      <c r="C11" s="244"/>
      <c r="D11" s="244"/>
      <c r="E11" s="244"/>
      <c r="F11" s="244"/>
      <c r="G11" s="1163" t="s">
        <v>474</v>
      </c>
      <c r="H11" s="1164"/>
      <c r="I11" s="1164"/>
      <c r="J11" s="1165"/>
      <c r="K11" s="267">
        <v>543996</v>
      </c>
      <c r="L11" s="268">
        <v>11127</v>
      </c>
      <c r="M11" s="269">
        <v>8852</v>
      </c>
      <c r="N11" s="270">
        <v>25.7</v>
      </c>
    </row>
    <row r="12" spans="1:16" ht="13.5" customHeight="1">
      <c r="A12" s="248"/>
      <c r="B12" s="244"/>
      <c r="C12" s="244"/>
      <c r="D12" s="244"/>
      <c r="E12" s="244"/>
      <c r="F12" s="244"/>
      <c r="G12" s="1163" t="s">
        <v>475</v>
      </c>
      <c r="H12" s="1164"/>
      <c r="I12" s="1164"/>
      <c r="J12" s="1165"/>
      <c r="K12" s="267" t="s">
        <v>476</v>
      </c>
      <c r="L12" s="268" t="s">
        <v>476</v>
      </c>
      <c r="M12" s="269">
        <v>853</v>
      </c>
      <c r="N12" s="270" t="s">
        <v>476</v>
      </c>
    </row>
    <row r="13" spans="1:16" ht="13.5" customHeight="1">
      <c r="A13" s="248"/>
      <c r="B13" s="244"/>
      <c r="C13" s="244"/>
      <c r="D13" s="244"/>
      <c r="E13" s="244"/>
      <c r="F13" s="244"/>
      <c r="G13" s="1163" t="s">
        <v>477</v>
      </c>
      <c r="H13" s="1164"/>
      <c r="I13" s="1164"/>
      <c r="J13" s="1165"/>
      <c r="K13" s="267" t="s">
        <v>476</v>
      </c>
      <c r="L13" s="268" t="s">
        <v>476</v>
      </c>
      <c r="M13" s="269">
        <v>12</v>
      </c>
      <c r="N13" s="270" t="s">
        <v>476</v>
      </c>
    </row>
    <row r="14" spans="1:16" ht="13.5" customHeight="1">
      <c r="A14" s="248"/>
      <c r="B14" s="244"/>
      <c r="C14" s="244"/>
      <c r="D14" s="244"/>
      <c r="E14" s="244"/>
      <c r="F14" s="244"/>
      <c r="G14" s="1163" t="s">
        <v>478</v>
      </c>
      <c r="H14" s="1164"/>
      <c r="I14" s="1164"/>
      <c r="J14" s="1165"/>
      <c r="K14" s="267">
        <v>145885</v>
      </c>
      <c r="L14" s="268">
        <v>2984</v>
      </c>
      <c r="M14" s="269">
        <v>4061</v>
      </c>
      <c r="N14" s="270">
        <v>-26.5</v>
      </c>
    </row>
    <row r="15" spans="1:16" ht="13.5" customHeight="1">
      <c r="A15" s="248"/>
      <c r="B15" s="244"/>
      <c r="C15" s="244"/>
      <c r="D15" s="244"/>
      <c r="E15" s="244"/>
      <c r="F15" s="244"/>
      <c r="G15" s="1163" t="s">
        <v>479</v>
      </c>
      <c r="H15" s="1164"/>
      <c r="I15" s="1164"/>
      <c r="J15" s="1165"/>
      <c r="K15" s="267">
        <v>118176</v>
      </c>
      <c r="L15" s="268">
        <v>2417</v>
      </c>
      <c r="M15" s="269">
        <v>2096</v>
      </c>
      <c r="N15" s="270">
        <v>15.3</v>
      </c>
    </row>
    <row r="16" spans="1:16">
      <c r="A16" s="248"/>
      <c r="B16" s="244"/>
      <c r="C16" s="244"/>
      <c r="D16" s="244"/>
      <c r="E16" s="244"/>
      <c r="F16" s="244"/>
      <c r="G16" s="1166" t="s">
        <v>480</v>
      </c>
      <c r="H16" s="1167"/>
      <c r="I16" s="1167"/>
      <c r="J16" s="1168"/>
      <c r="K16" s="268">
        <v>-189039</v>
      </c>
      <c r="L16" s="268">
        <v>-3867</v>
      </c>
      <c r="M16" s="269">
        <v>-9609</v>
      </c>
      <c r="N16" s="270">
        <v>-59.8</v>
      </c>
    </row>
    <row r="17" spans="1:16">
      <c r="A17" s="248"/>
      <c r="B17" s="244"/>
      <c r="C17" s="244"/>
      <c r="D17" s="244"/>
      <c r="E17" s="244"/>
      <c r="F17" s="244"/>
      <c r="G17" s="1166" t="s">
        <v>166</v>
      </c>
      <c r="H17" s="1167"/>
      <c r="I17" s="1167"/>
      <c r="J17" s="1168"/>
      <c r="K17" s="268">
        <v>4113757</v>
      </c>
      <c r="L17" s="268">
        <v>84145</v>
      </c>
      <c r="M17" s="269">
        <v>101883</v>
      </c>
      <c r="N17" s="270">
        <v>-17.399999999999999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60" t="s">
        <v>485</v>
      </c>
      <c r="H21" s="1161"/>
      <c r="I21" s="1161"/>
      <c r="J21" s="1162"/>
      <c r="K21" s="280">
        <v>7.47</v>
      </c>
      <c r="L21" s="281">
        <v>9.81</v>
      </c>
      <c r="M21" s="282">
        <v>-2.34</v>
      </c>
      <c r="N21" s="249"/>
      <c r="O21" s="283"/>
      <c r="P21" s="279"/>
    </row>
    <row r="22" spans="1:16" s="284" customFormat="1">
      <c r="A22" s="279"/>
      <c r="B22" s="249"/>
      <c r="C22" s="249"/>
      <c r="D22" s="249"/>
      <c r="E22" s="249"/>
      <c r="F22" s="249"/>
      <c r="G22" s="1160" t="s">
        <v>486</v>
      </c>
      <c r="H22" s="1161"/>
      <c r="I22" s="1161"/>
      <c r="J22" s="1162"/>
      <c r="K22" s="285">
        <v>96.4</v>
      </c>
      <c r="L22" s="286">
        <v>97.8</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49" t="s">
        <v>467</v>
      </c>
      <c r="L30" s="254"/>
      <c r="M30" s="255" t="s">
        <v>468</v>
      </c>
      <c r="N30" s="256"/>
    </row>
    <row r="31" spans="1:16">
      <c r="A31" s="248"/>
      <c r="B31" s="244"/>
      <c r="C31" s="244"/>
      <c r="D31" s="244"/>
      <c r="E31" s="244"/>
      <c r="F31" s="244"/>
      <c r="G31" s="257"/>
      <c r="H31" s="258"/>
      <c r="I31" s="258"/>
      <c r="J31" s="259"/>
      <c r="K31" s="1150"/>
      <c r="L31" s="260" t="s">
        <v>469</v>
      </c>
      <c r="M31" s="261" t="s">
        <v>470</v>
      </c>
      <c r="N31" s="262" t="s">
        <v>471</v>
      </c>
    </row>
    <row r="32" spans="1:16" ht="27" customHeight="1">
      <c r="A32" s="248"/>
      <c r="B32" s="244"/>
      <c r="C32" s="244"/>
      <c r="D32" s="244"/>
      <c r="E32" s="244"/>
      <c r="F32" s="244"/>
      <c r="G32" s="1151" t="s">
        <v>490</v>
      </c>
      <c r="H32" s="1152"/>
      <c r="I32" s="1152"/>
      <c r="J32" s="1153"/>
      <c r="K32" s="294">
        <v>2788258</v>
      </c>
      <c r="L32" s="294">
        <v>57032</v>
      </c>
      <c r="M32" s="295">
        <v>68295</v>
      </c>
      <c r="N32" s="296">
        <v>-16.5</v>
      </c>
    </row>
    <row r="33" spans="1:16" ht="13.5" customHeight="1">
      <c r="A33" s="248"/>
      <c r="B33" s="244"/>
      <c r="C33" s="244"/>
      <c r="D33" s="244"/>
      <c r="E33" s="244"/>
      <c r="F33" s="244"/>
      <c r="G33" s="1151" t="s">
        <v>491</v>
      </c>
      <c r="H33" s="1152"/>
      <c r="I33" s="1152"/>
      <c r="J33" s="1153"/>
      <c r="K33" s="294" t="s">
        <v>476</v>
      </c>
      <c r="L33" s="294" t="s">
        <v>476</v>
      </c>
      <c r="M33" s="295" t="s">
        <v>476</v>
      </c>
      <c r="N33" s="296" t="s">
        <v>476</v>
      </c>
    </row>
    <row r="34" spans="1:16" ht="27" customHeight="1">
      <c r="A34" s="248"/>
      <c r="B34" s="244"/>
      <c r="C34" s="244"/>
      <c r="D34" s="244"/>
      <c r="E34" s="244"/>
      <c r="F34" s="244"/>
      <c r="G34" s="1151" t="s">
        <v>492</v>
      </c>
      <c r="H34" s="1152"/>
      <c r="I34" s="1152"/>
      <c r="J34" s="1153"/>
      <c r="K34" s="294" t="s">
        <v>476</v>
      </c>
      <c r="L34" s="294" t="s">
        <v>476</v>
      </c>
      <c r="M34" s="295">
        <v>20</v>
      </c>
      <c r="N34" s="296" t="s">
        <v>476</v>
      </c>
    </row>
    <row r="35" spans="1:16" ht="27" customHeight="1">
      <c r="A35" s="248"/>
      <c r="B35" s="244"/>
      <c r="C35" s="244"/>
      <c r="D35" s="244"/>
      <c r="E35" s="244"/>
      <c r="F35" s="244"/>
      <c r="G35" s="1151" t="s">
        <v>493</v>
      </c>
      <c r="H35" s="1152"/>
      <c r="I35" s="1152"/>
      <c r="J35" s="1153"/>
      <c r="K35" s="294">
        <v>1406424</v>
      </c>
      <c r="L35" s="294">
        <v>28768</v>
      </c>
      <c r="M35" s="295">
        <v>17270</v>
      </c>
      <c r="N35" s="296">
        <v>66.599999999999994</v>
      </c>
    </row>
    <row r="36" spans="1:16" ht="27" customHeight="1">
      <c r="A36" s="248"/>
      <c r="B36" s="244"/>
      <c r="C36" s="244"/>
      <c r="D36" s="244"/>
      <c r="E36" s="244"/>
      <c r="F36" s="244"/>
      <c r="G36" s="1151" t="s">
        <v>494</v>
      </c>
      <c r="H36" s="1152"/>
      <c r="I36" s="1152"/>
      <c r="J36" s="1153"/>
      <c r="K36" s="294">
        <v>166312</v>
      </c>
      <c r="L36" s="294">
        <v>3402</v>
      </c>
      <c r="M36" s="295">
        <v>2908</v>
      </c>
      <c r="N36" s="296">
        <v>17</v>
      </c>
    </row>
    <row r="37" spans="1:16" ht="13.5" customHeight="1">
      <c r="A37" s="248"/>
      <c r="B37" s="244"/>
      <c r="C37" s="244"/>
      <c r="D37" s="244"/>
      <c r="E37" s="244"/>
      <c r="F37" s="244"/>
      <c r="G37" s="1151" t="s">
        <v>495</v>
      </c>
      <c r="H37" s="1152"/>
      <c r="I37" s="1152"/>
      <c r="J37" s="1153"/>
      <c r="K37" s="294">
        <v>4059</v>
      </c>
      <c r="L37" s="294">
        <v>83</v>
      </c>
      <c r="M37" s="295">
        <v>1444</v>
      </c>
      <c r="N37" s="296">
        <v>-94.3</v>
      </c>
    </row>
    <row r="38" spans="1:16" ht="27" customHeight="1">
      <c r="A38" s="248"/>
      <c r="B38" s="244"/>
      <c r="C38" s="244"/>
      <c r="D38" s="244"/>
      <c r="E38" s="244"/>
      <c r="F38" s="244"/>
      <c r="G38" s="1154" t="s">
        <v>496</v>
      </c>
      <c r="H38" s="1155"/>
      <c r="I38" s="1155"/>
      <c r="J38" s="1156"/>
      <c r="K38" s="297" t="s">
        <v>476</v>
      </c>
      <c r="L38" s="297" t="s">
        <v>476</v>
      </c>
      <c r="M38" s="298">
        <v>7</v>
      </c>
      <c r="N38" s="299" t="s">
        <v>476</v>
      </c>
      <c r="O38" s="293"/>
    </row>
    <row r="39" spans="1:16">
      <c r="A39" s="248"/>
      <c r="B39" s="244"/>
      <c r="C39" s="244"/>
      <c r="D39" s="244"/>
      <c r="E39" s="244"/>
      <c r="F39" s="244"/>
      <c r="G39" s="1154" t="s">
        <v>497</v>
      </c>
      <c r="H39" s="1155"/>
      <c r="I39" s="1155"/>
      <c r="J39" s="1156"/>
      <c r="K39" s="300">
        <v>-185347</v>
      </c>
      <c r="L39" s="300">
        <v>-3791</v>
      </c>
      <c r="M39" s="301">
        <v>-4412</v>
      </c>
      <c r="N39" s="302">
        <v>-14.1</v>
      </c>
      <c r="O39" s="293"/>
    </row>
    <row r="40" spans="1:16" ht="27" customHeight="1">
      <c r="A40" s="248"/>
      <c r="B40" s="244"/>
      <c r="C40" s="244"/>
      <c r="D40" s="244"/>
      <c r="E40" s="244"/>
      <c r="F40" s="244"/>
      <c r="G40" s="1151" t="s">
        <v>498</v>
      </c>
      <c r="H40" s="1152"/>
      <c r="I40" s="1152"/>
      <c r="J40" s="1153"/>
      <c r="K40" s="300">
        <v>-2762240</v>
      </c>
      <c r="L40" s="300">
        <v>-56500</v>
      </c>
      <c r="M40" s="301">
        <v>-58381</v>
      </c>
      <c r="N40" s="302">
        <v>-3.2</v>
      </c>
      <c r="O40" s="293"/>
    </row>
    <row r="41" spans="1:16">
      <c r="A41" s="248"/>
      <c r="B41" s="244"/>
      <c r="C41" s="244"/>
      <c r="D41" s="244"/>
      <c r="E41" s="244"/>
      <c r="F41" s="244"/>
      <c r="G41" s="1157" t="s">
        <v>277</v>
      </c>
      <c r="H41" s="1158"/>
      <c r="I41" s="1158"/>
      <c r="J41" s="1159"/>
      <c r="K41" s="294">
        <v>1417466</v>
      </c>
      <c r="L41" s="300">
        <v>28994</v>
      </c>
      <c r="M41" s="301">
        <v>27153</v>
      </c>
      <c r="N41" s="302">
        <v>6.8</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44" t="s">
        <v>467</v>
      </c>
      <c r="J49" s="1146" t="s">
        <v>502</v>
      </c>
      <c r="K49" s="1147"/>
      <c r="L49" s="1147"/>
      <c r="M49" s="1147"/>
      <c r="N49" s="1148"/>
    </row>
    <row r="50" spans="1:14">
      <c r="A50" s="248"/>
      <c r="B50" s="244"/>
      <c r="C50" s="244"/>
      <c r="D50" s="244"/>
      <c r="E50" s="244"/>
      <c r="F50" s="244"/>
      <c r="G50" s="312"/>
      <c r="H50" s="313"/>
      <c r="I50" s="1145"/>
      <c r="J50" s="314" t="s">
        <v>503</v>
      </c>
      <c r="K50" s="315" t="s">
        <v>504</v>
      </c>
      <c r="L50" s="316" t="s">
        <v>505</v>
      </c>
      <c r="M50" s="317" t="s">
        <v>506</v>
      </c>
      <c r="N50" s="318" t="s">
        <v>507</v>
      </c>
    </row>
    <row r="51" spans="1:14">
      <c r="A51" s="248"/>
      <c r="B51" s="244"/>
      <c r="C51" s="244"/>
      <c r="D51" s="244"/>
      <c r="E51" s="244"/>
      <c r="F51" s="244"/>
      <c r="G51" s="310" t="s">
        <v>508</v>
      </c>
      <c r="H51" s="311"/>
      <c r="I51" s="319">
        <v>3830574</v>
      </c>
      <c r="J51" s="320">
        <v>76489</v>
      </c>
      <c r="K51" s="321">
        <v>13</v>
      </c>
      <c r="L51" s="322">
        <v>47569</v>
      </c>
      <c r="M51" s="323">
        <v>-23.1</v>
      </c>
      <c r="N51" s="324">
        <v>36.1</v>
      </c>
    </row>
    <row r="52" spans="1:14">
      <c r="A52" s="248"/>
      <c r="B52" s="244"/>
      <c r="C52" s="244"/>
      <c r="D52" s="244"/>
      <c r="E52" s="244"/>
      <c r="F52" s="244"/>
      <c r="G52" s="325"/>
      <c r="H52" s="326" t="s">
        <v>509</v>
      </c>
      <c r="I52" s="327">
        <v>1906928</v>
      </c>
      <c r="J52" s="328">
        <v>38078</v>
      </c>
      <c r="K52" s="329">
        <v>0.9</v>
      </c>
      <c r="L52" s="330">
        <v>26255</v>
      </c>
      <c r="M52" s="331">
        <v>-18.399999999999999</v>
      </c>
      <c r="N52" s="332">
        <v>19.3</v>
      </c>
    </row>
    <row r="53" spans="1:14">
      <c r="A53" s="248"/>
      <c r="B53" s="244"/>
      <c r="C53" s="244"/>
      <c r="D53" s="244"/>
      <c r="E53" s="244"/>
      <c r="F53" s="244"/>
      <c r="G53" s="310" t="s">
        <v>510</v>
      </c>
      <c r="H53" s="311"/>
      <c r="I53" s="319">
        <v>3232926</v>
      </c>
      <c r="J53" s="320">
        <v>64754</v>
      </c>
      <c r="K53" s="321">
        <v>-15.3</v>
      </c>
      <c r="L53" s="322">
        <v>50880</v>
      </c>
      <c r="M53" s="323">
        <v>7</v>
      </c>
      <c r="N53" s="324">
        <v>-22.3</v>
      </c>
    </row>
    <row r="54" spans="1:14">
      <c r="A54" s="248"/>
      <c r="B54" s="244"/>
      <c r="C54" s="244"/>
      <c r="D54" s="244"/>
      <c r="E54" s="244"/>
      <c r="F54" s="244"/>
      <c r="G54" s="325"/>
      <c r="H54" s="326" t="s">
        <v>509</v>
      </c>
      <c r="I54" s="327">
        <v>1876451</v>
      </c>
      <c r="J54" s="328">
        <v>37585</v>
      </c>
      <c r="K54" s="329">
        <v>-1.3</v>
      </c>
      <c r="L54" s="330">
        <v>26879</v>
      </c>
      <c r="M54" s="331">
        <v>2.4</v>
      </c>
      <c r="N54" s="332">
        <v>-3.7</v>
      </c>
    </row>
    <row r="55" spans="1:14">
      <c r="A55" s="248"/>
      <c r="B55" s="244"/>
      <c r="C55" s="244"/>
      <c r="D55" s="244"/>
      <c r="E55" s="244"/>
      <c r="F55" s="244"/>
      <c r="G55" s="310" t="s">
        <v>511</v>
      </c>
      <c r="H55" s="311"/>
      <c r="I55" s="319">
        <v>3142879</v>
      </c>
      <c r="J55" s="320">
        <v>63200</v>
      </c>
      <c r="K55" s="321">
        <v>-2.4</v>
      </c>
      <c r="L55" s="322">
        <v>63956</v>
      </c>
      <c r="M55" s="323">
        <v>25.7</v>
      </c>
      <c r="N55" s="324">
        <v>-28.1</v>
      </c>
    </row>
    <row r="56" spans="1:14">
      <c r="A56" s="248"/>
      <c r="B56" s="244"/>
      <c r="C56" s="244"/>
      <c r="D56" s="244"/>
      <c r="E56" s="244"/>
      <c r="F56" s="244"/>
      <c r="G56" s="325"/>
      <c r="H56" s="326" t="s">
        <v>509</v>
      </c>
      <c r="I56" s="327">
        <v>1522906</v>
      </c>
      <c r="J56" s="328">
        <v>30624</v>
      </c>
      <c r="K56" s="329">
        <v>-18.5</v>
      </c>
      <c r="L56" s="330">
        <v>29239</v>
      </c>
      <c r="M56" s="331">
        <v>8.8000000000000007</v>
      </c>
      <c r="N56" s="332">
        <v>-27.3</v>
      </c>
    </row>
    <row r="57" spans="1:14">
      <c r="A57" s="248"/>
      <c r="B57" s="244"/>
      <c r="C57" s="244"/>
      <c r="D57" s="244"/>
      <c r="E57" s="244"/>
      <c r="F57" s="244"/>
      <c r="G57" s="310" t="s">
        <v>512</v>
      </c>
      <c r="H57" s="311"/>
      <c r="I57" s="319">
        <v>4911466</v>
      </c>
      <c r="J57" s="320">
        <v>99671</v>
      </c>
      <c r="K57" s="321">
        <v>57.7</v>
      </c>
      <c r="L57" s="322">
        <v>66255</v>
      </c>
      <c r="M57" s="323">
        <v>3.6</v>
      </c>
      <c r="N57" s="324">
        <v>54.1</v>
      </c>
    </row>
    <row r="58" spans="1:14">
      <c r="A58" s="248"/>
      <c r="B58" s="244"/>
      <c r="C58" s="244"/>
      <c r="D58" s="244"/>
      <c r="E58" s="244"/>
      <c r="F58" s="244"/>
      <c r="G58" s="325"/>
      <c r="H58" s="326" t="s">
        <v>509</v>
      </c>
      <c r="I58" s="327">
        <v>3340201</v>
      </c>
      <c r="J58" s="328">
        <v>67784</v>
      </c>
      <c r="K58" s="329">
        <v>121.3</v>
      </c>
      <c r="L58" s="330">
        <v>31822</v>
      </c>
      <c r="M58" s="331">
        <v>8.8000000000000007</v>
      </c>
      <c r="N58" s="332">
        <v>112.5</v>
      </c>
    </row>
    <row r="59" spans="1:14">
      <c r="A59" s="248"/>
      <c r="B59" s="244"/>
      <c r="C59" s="244"/>
      <c r="D59" s="244"/>
      <c r="E59" s="244"/>
      <c r="F59" s="244"/>
      <c r="G59" s="310" t="s">
        <v>513</v>
      </c>
      <c r="H59" s="311"/>
      <c r="I59" s="319">
        <v>5799486</v>
      </c>
      <c r="J59" s="320">
        <v>118626</v>
      </c>
      <c r="K59" s="321">
        <v>19</v>
      </c>
      <c r="L59" s="322">
        <v>85459</v>
      </c>
      <c r="M59" s="323">
        <v>29</v>
      </c>
      <c r="N59" s="324">
        <v>-10</v>
      </c>
    </row>
    <row r="60" spans="1:14">
      <c r="A60" s="248"/>
      <c r="B60" s="244"/>
      <c r="C60" s="244"/>
      <c r="D60" s="244"/>
      <c r="E60" s="244"/>
      <c r="F60" s="244"/>
      <c r="G60" s="325"/>
      <c r="H60" s="326" t="s">
        <v>509</v>
      </c>
      <c r="I60" s="333">
        <v>3105340</v>
      </c>
      <c r="J60" s="328">
        <v>63518</v>
      </c>
      <c r="K60" s="329">
        <v>-6.3</v>
      </c>
      <c r="L60" s="330">
        <v>44378</v>
      </c>
      <c r="M60" s="331">
        <v>39.5</v>
      </c>
      <c r="N60" s="332">
        <v>-45.8</v>
      </c>
    </row>
    <row r="61" spans="1:14">
      <c r="A61" s="248"/>
      <c r="B61" s="244"/>
      <c r="C61" s="244"/>
      <c r="D61" s="244"/>
      <c r="E61" s="244"/>
      <c r="F61" s="244"/>
      <c r="G61" s="310" t="s">
        <v>514</v>
      </c>
      <c r="H61" s="334"/>
      <c r="I61" s="335">
        <v>4183466</v>
      </c>
      <c r="J61" s="336">
        <v>84548</v>
      </c>
      <c r="K61" s="337">
        <v>14.4</v>
      </c>
      <c r="L61" s="338">
        <v>62824</v>
      </c>
      <c r="M61" s="339">
        <v>8.4</v>
      </c>
      <c r="N61" s="324">
        <v>6</v>
      </c>
    </row>
    <row r="62" spans="1:14">
      <c r="A62" s="248"/>
      <c r="B62" s="244"/>
      <c r="C62" s="244"/>
      <c r="D62" s="244"/>
      <c r="E62" s="244"/>
      <c r="F62" s="244"/>
      <c r="G62" s="325"/>
      <c r="H62" s="326" t="s">
        <v>509</v>
      </c>
      <c r="I62" s="327">
        <v>2350365</v>
      </c>
      <c r="J62" s="328">
        <v>47518</v>
      </c>
      <c r="K62" s="329">
        <v>19.2</v>
      </c>
      <c r="L62" s="330">
        <v>31715</v>
      </c>
      <c r="M62" s="331">
        <v>8.1999999999999993</v>
      </c>
      <c r="N62" s="332">
        <v>11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3"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69" t="s">
        <v>3</v>
      </c>
      <c r="D47" s="1169"/>
      <c r="E47" s="1170"/>
      <c r="F47" s="11">
        <v>10.39</v>
      </c>
      <c r="G47" s="12">
        <v>13.01</v>
      </c>
      <c r="H47" s="12">
        <v>13.03</v>
      </c>
      <c r="I47" s="12">
        <v>11.05</v>
      </c>
      <c r="J47" s="13">
        <v>10.91</v>
      </c>
    </row>
    <row r="48" spans="2:10" ht="57.75" customHeight="1">
      <c r="B48" s="14"/>
      <c r="C48" s="1171" t="s">
        <v>4</v>
      </c>
      <c r="D48" s="1171"/>
      <c r="E48" s="1172"/>
      <c r="F48" s="15">
        <v>3.03</v>
      </c>
      <c r="G48" s="16">
        <v>4.4400000000000004</v>
      </c>
      <c r="H48" s="16">
        <v>5.08</v>
      </c>
      <c r="I48" s="16">
        <v>2.27</v>
      </c>
      <c r="J48" s="17">
        <v>5.19</v>
      </c>
    </row>
    <row r="49" spans="2:10" ht="57.75" customHeight="1" thickBot="1">
      <c r="B49" s="18"/>
      <c r="C49" s="1173" t="s">
        <v>5</v>
      </c>
      <c r="D49" s="1173"/>
      <c r="E49" s="1174"/>
      <c r="F49" s="19">
        <v>1.26</v>
      </c>
      <c r="G49" s="20">
        <v>3.86</v>
      </c>
      <c r="H49" s="20">
        <v>0.65</v>
      </c>
      <c r="I49" s="20" t="s">
        <v>521</v>
      </c>
      <c r="J49" s="21">
        <v>2.96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