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225" windowWidth="15285" windowHeight="8805" tabRatio="817" activeTab="1"/>
  </bookViews>
  <sheets>
    <sheet name="0"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s>
  <externalReferences>
    <externalReference r:id="rId25"/>
  </externalReferences>
  <definedNames>
    <definedName name="DataEnd">'[1]a001 (2)'!#REF!</definedName>
    <definedName name="HyousokuEnd">'[1]a001 (2)'!#REF!</definedName>
    <definedName name="_xlnm.Print_Area" localSheetId="12">'11'!$A$1:$W$47</definedName>
    <definedName name="_xlnm.Print_Area" localSheetId="16">'15'!$A$1:$N$43</definedName>
    <definedName name="_xlnm.Print_Area" localSheetId="20">'19'!$A$1:$Z$39</definedName>
  </definedNames>
  <calcPr fullCalcOnLoad="1"/>
</workbook>
</file>

<file path=xl/sharedStrings.xml><?xml version="1.0" encoding="utf-8"?>
<sst xmlns="http://schemas.openxmlformats.org/spreadsheetml/2006/main" count="2199" uniqueCount="906">
  <si>
    <t>-</t>
  </si>
  <si>
    <t>22年</t>
  </si>
  <si>
    <t>平成22年</t>
  </si>
  <si>
    <t>　　資料：「全国都道府県市区町村別面積調」国土地理院、税務課</t>
  </si>
  <si>
    <t>-1.6］</t>
  </si>
  <si>
    <t>　15.7］</t>
  </si>
  <si>
    <t>-4.3］</t>
  </si>
  <si>
    <t>-2.5］</t>
  </si>
  <si>
    <t>　64.0］</t>
  </si>
  <si>
    <t>3.6］</t>
  </si>
  <si>
    <t>１4.2］</t>
  </si>
  <si>
    <t>S</t>
  </si>
  <si>
    <t>31］</t>
  </si>
  <si>
    <t>6.9］</t>
  </si>
  <si>
    <t>16．1］</t>
  </si>
  <si>
    <t>-0.9］</t>
  </si>
  <si>
    <t>156.5］</t>
  </si>
  <si>
    <t>60.0］</t>
  </si>
  <si>
    <t>0］</t>
  </si>
  <si>
    <t>4.5］</t>
  </si>
  <si>
    <t>4.6）</t>
  </si>
  <si>
    <t>14.2］</t>
  </si>
  <si>
    <t>12.9）</t>
  </si>
  <si>
    <t>45.3］</t>
  </si>
  <si>
    <t>138.5）</t>
  </si>
  <si>
    <t>SSW</t>
  </si>
  <si>
    <t>N</t>
  </si>
  <si>
    <t>S</t>
  </si>
  <si>
    <t>NNE</t>
  </si>
  <si>
    <t>W</t>
  </si>
  <si>
    <t>23年</t>
  </si>
  <si>
    <t>平成6年</t>
  </si>
  <si>
    <t>平成22年</t>
  </si>
  <si>
    <t>65.0</t>
  </si>
  <si>
    <t>　　資料：「農業センサス」「農林業センサス」農林水産省</t>
  </si>
  <si>
    <t>1679.8]</t>
  </si>
  <si>
    <t>1764.0]</t>
  </si>
  <si>
    <t>住民基本台帳による地区別人口推移（各年1月1日現在）</t>
  </si>
  <si>
    <t>住民基本台帳による地区別世帯数推移（各年1月1日現在）</t>
  </si>
  <si>
    <t>倉吉市の人口動態（各年1月～12月）</t>
  </si>
  <si>
    <t>単位：人・‰・件</t>
  </si>
  <si>
    <t>国勢調査による経済活動人口の推移</t>
  </si>
  <si>
    <t>(年齢別人口)</t>
  </si>
  <si>
    <t>対前回
増減数</t>
  </si>
  <si>
    <t>　15歳未満</t>
  </si>
  <si>
    <t>　15～64歳</t>
  </si>
  <si>
    <t>　65歳以上</t>
  </si>
  <si>
    <t>－</t>
  </si>
  <si>
    <t xml:space="preserve">  位置・市域</t>
  </si>
  <si>
    <t>虹ヶ丘町</t>
  </si>
  <si>
    <t>円谷町</t>
  </si>
  <si>
    <t>米田町</t>
  </si>
  <si>
    <t>米田町2丁目</t>
  </si>
  <si>
    <t>新陽町</t>
  </si>
  <si>
    <t>駄経寺町</t>
  </si>
  <si>
    <t>駄経寺町2丁目</t>
  </si>
  <si>
    <t>下田中町</t>
  </si>
  <si>
    <t>上灘町</t>
  </si>
  <si>
    <t>昭和町1丁目</t>
  </si>
  <si>
    <t>14年</t>
  </si>
  <si>
    <t xml:space="preserve">  地区別・年齢別人口</t>
  </si>
  <si>
    <t>　行政機構</t>
  </si>
  <si>
    <t>平成13年</t>
  </si>
  <si>
    <t>平成13年</t>
  </si>
  <si>
    <t xml:space="preserve">  地区別人口</t>
  </si>
  <si>
    <t xml:space="preserve">  地区別人口・世帯数（住基）推移</t>
  </si>
  <si>
    <t xml:space="preserve">  人口・世帯数の推移</t>
  </si>
  <si>
    <t xml:space="preserve">  林野・森林面積</t>
  </si>
  <si>
    <t>　　</t>
  </si>
  <si>
    <t>　　　　　　　　　　　　　　　　　　</t>
  </si>
  <si>
    <t>　年表</t>
  </si>
  <si>
    <t>製造業</t>
  </si>
  <si>
    <t>運輸・通信業</t>
  </si>
  <si>
    <t>上神</t>
  </si>
  <si>
    <t>寺谷</t>
  </si>
  <si>
    <t>大谷</t>
  </si>
  <si>
    <t>大谷茶屋</t>
  </si>
  <si>
    <t>社地区</t>
  </si>
  <si>
    <t>和田</t>
  </si>
  <si>
    <t>和田東町</t>
  </si>
  <si>
    <t>　総経営耕地総面積</t>
  </si>
  <si>
    <t>上井町1丁目</t>
  </si>
  <si>
    <t>上井町2丁目</t>
  </si>
  <si>
    <t>金融・保険業</t>
  </si>
  <si>
    <t>不動産業</t>
  </si>
  <si>
    <t>公務</t>
  </si>
  <si>
    <t>昭和40年</t>
  </si>
  <si>
    <t>昭和45年</t>
  </si>
  <si>
    <t>昭和50年</t>
  </si>
  <si>
    <t>日照時間（h）</t>
  </si>
  <si>
    <t>月</t>
  </si>
  <si>
    <t>風速（m/s）</t>
  </si>
  <si>
    <t>気　　　　温(℃)</t>
  </si>
  <si>
    <t>降　　水　　量（㎜）</t>
  </si>
  <si>
    <t>全　　年</t>
  </si>
  <si>
    <t>全　　月</t>
  </si>
  <si>
    <t>11年</t>
  </si>
  <si>
    <t>積　雪</t>
  </si>
  <si>
    <t xml:space="preserve">昭和30年 </t>
  </si>
  <si>
    <t xml:space="preserve">昭和35年 </t>
  </si>
  <si>
    <t>古川沢</t>
  </si>
  <si>
    <t>計</t>
  </si>
  <si>
    <t>上井</t>
  </si>
  <si>
    <t>清谷</t>
  </si>
  <si>
    <t>清谷町1丁目</t>
  </si>
  <si>
    <t>清谷町2丁目</t>
  </si>
  <si>
    <t>福庭</t>
  </si>
  <si>
    <t>福庭町1丁目</t>
  </si>
  <si>
    <t>福庭町2丁目</t>
  </si>
  <si>
    <t>海田東町</t>
  </si>
  <si>
    <t>海田西町1丁目</t>
  </si>
  <si>
    <t>海田西町2丁目</t>
  </si>
  <si>
    <t>海田南町</t>
  </si>
  <si>
    <t>大平町</t>
  </si>
  <si>
    <t>天神町</t>
  </si>
  <si>
    <t>　建設業</t>
  </si>
  <si>
    <t>　製造業</t>
  </si>
  <si>
    <t>　金融・保険業</t>
  </si>
  <si>
    <t>　不動産業</t>
  </si>
  <si>
    <t>　分類不能の産業</t>
  </si>
  <si>
    <t>　第１次産業人口数</t>
  </si>
  <si>
    <t>　第２次産業人口数</t>
  </si>
  <si>
    <t>　第３次産業人口数</t>
  </si>
  <si>
    <t>　第１次産業人口比率</t>
  </si>
  <si>
    <t>　第２次産業人口比率</t>
  </si>
  <si>
    <t>　第３次産業人口比率</t>
  </si>
  <si>
    <t>3</t>
  </si>
  <si>
    <t>1</t>
  </si>
  <si>
    <t>4</t>
  </si>
  <si>
    <t>7</t>
  </si>
  <si>
    <t>推計人口による県外・県内移動者数（倉吉市からの転出者数）</t>
  </si>
  <si>
    <t>降水量</t>
  </si>
  <si>
    <t>日最大</t>
  </si>
  <si>
    <t>穴沢</t>
  </si>
  <si>
    <t>新町2丁目</t>
  </si>
  <si>
    <t>新町3丁目</t>
  </si>
  <si>
    <t>上北条地区</t>
  </si>
  <si>
    <t>上井地区</t>
  </si>
  <si>
    <t>西郷地区</t>
  </si>
  <si>
    <t>湊町</t>
  </si>
  <si>
    <t>東町</t>
  </si>
  <si>
    <t>葵町</t>
  </si>
  <si>
    <t>仲ノ町</t>
  </si>
  <si>
    <t>荒神町</t>
  </si>
  <si>
    <t>単位：所</t>
  </si>
  <si>
    <t>位置・市域</t>
  </si>
  <si>
    <t>昭和55年(注）</t>
  </si>
  <si>
    <t>新田</t>
  </si>
  <si>
    <t>下古川</t>
  </si>
  <si>
    <t>小田</t>
  </si>
  <si>
    <t>年別気象概況</t>
  </si>
  <si>
    <t>自　　然　　動　　態</t>
  </si>
  <si>
    <t>社　　会　　動　　態</t>
  </si>
  <si>
    <t>人　口増減数</t>
  </si>
  <si>
    <t>最深積雪（cm）</t>
  </si>
  <si>
    <t>単位：人・％・世帯</t>
  </si>
  <si>
    <t>単位：人・k㎡・人/k㎡</t>
  </si>
  <si>
    <t>　</t>
  </si>
  <si>
    <t>昭和55年</t>
  </si>
  <si>
    <t>下大江</t>
  </si>
  <si>
    <t>長坂町</t>
  </si>
  <si>
    <t>昭和45年</t>
  </si>
  <si>
    <t>昭和50年</t>
  </si>
  <si>
    <t>昭和55年</t>
  </si>
  <si>
    <t>昭和60年</t>
  </si>
  <si>
    <t xml:space="preserve">  近隣市町村の世帯数・人口</t>
  </si>
  <si>
    <t xml:space="preserve">  地区別経営耕地種別面積</t>
  </si>
  <si>
    <t>単位：人・世帯</t>
  </si>
  <si>
    <t>転　　出</t>
  </si>
  <si>
    <t>鉱業</t>
  </si>
  <si>
    <t>建設業</t>
  </si>
  <si>
    <t>平成15年</t>
  </si>
  <si>
    <t>別所</t>
  </si>
  <si>
    <t>鋤</t>
  </si>
  <si>
    <t>谷</t>
  </si>
  <si>
    <t>津原</t>
  </si>
  <si>
    <t>尾原</t>
  </si>
  <si>
    <t>人口総数</t>
  </si>
  <si>
    <t>明倫地区</t>
  </si>
  <si>
    <t>灘手地区</t>
  </si>
  <si>
    <t>　畑</t>
  </si>
  <si>
    <t>　樹園地</t>
  </si>
  <si>
    <t>　　うち果樹園</t>
  </si>
  <si>
    <t>　　うち桑畑</t>
  </si>
  <si>
    <t>　　うち茶園</t>
  </si>
  <si>
    <t>　　うちその他</t>
  </si>
  <si>
    <t>　農家一戸当面積</t>
  </si>
  <si>
    <t>　例外規定</t>
  </si>
  <si>
    <t>18年</t>
  </si>
  <si>
    <t>関金</t>
  </si>
  <si>
    <t>転　　入</t>
  </si>
  <si>
    <t>平成14年</t>
  </si>
  <si>
    <t>100歳以上</t>
  </si>
  <si>
    <t>不詳</t>
  </si>
  <si>
    <t>区　分</t>
  </si>
  <si>
    <t>総　数</t>
  </si>
  <si>
    <t>（２）男</t>
  </si>
  <si>
    <t>（３）女</t>
  </si>
  <si>
    <t>95～99</t>
  </si>
  <si>
    <t>上灘地区</t>
  </si>
  <si>
    <t>成徳地区</t>
  </si>
  <si>
    <t>魚町</t>
  </si>
  <si>
    <t>研屋町</t>
  </si>
  <si>
    <t xml:space="preserve">昭和40年 </t>
  </si>
  <si>
    <t xml:space="preserve">昭和45年 </t>
  </si>
  <si>
    <t>5～9</t>
  </si>
  <si>
    <t>10～14</t>
  </si>
  <si>
    <t>15～19</t>
  </si>
  <si>
    <t>20～24</t>
  </si>
  <si>
    <t>25～29</t>
  </si>
  <si>
    <t>30～34</t>
  </si>
  <si>
    <t>35～39</t>
  </si>
  <si>
    <t>40～44</t>
  </si>
  <si>
    <t>45～49</t>
  </si>
  <si>
    <t>50～54</t>
  </si>
  <si>
    <t>55～59</t>
  </si>
  <si>
    <t>60～64</t>
  </si>
  <si>
    <t>65～69</t>
  </si>
  <si>
    <t>70～74</t>
  </si>
  <si>
    <t>75歳以上</t>
  </si>
  <si>
    <t>0～4</t>
  </si>
  <si>
    <t>単位：人</t>
  </si>
  <si>
    <t>上井</t>
  </si>
  <si>
    <t>西郷</t>
  </si>
  <si>
    <t>上灘</t>
  </si>
  <si>
    <t>成徳</t>
  </si>
  <si>
    <t>明倫</t>
  </si>
  <si>
    <t>自　然</t>
  </si>
  <si>
    <t>人　口</t>
  </si>
  <si>
    <t>灘手</t>
  </si>
  <si>
    <t>北谷</t>
  </si>
  <si>
    <t>南昭和町</t>
  </si>
  <si>
    <t>東巌城町</t>
  </si>
  <si>
    <t>見日町</t>
  </si>
  <si>
    <t>幸町</t>
  </si>
  <si>
    <t>巌城</t>
  </si>
  <si>
    <t>東仲町</t>
  </si>
  <si>
    <t>西仲町</t>
  </si>
  <si>
    <t>西町</t>
  </si>
  <si>
    <t>福吉町</t>
  </si>
  <si>
    <t>福吉町2丁目</t>
  </si>
  <si>
    <t>明治町</t>
  </si>
  <si>
    <t>明治町2丁目</t>
  </si>
  <si>
    <t>大正町</t>
  </si>
  <si>
    <t>大正町2丁目</t>
  </si>
  <si>
    <t>　上水道・下水道等の普及状況</t>
  </si>
  <si>
    <t xml:space="preserve">  農家数と経営耕地面積の推移</t>
  </si>
  <si>
    <t>新町1丁目</t>
  </si>
  <si>
    <t>区分</t>
  </si>
  <si>
    <t>区分</t>
  </si>
  <si>
    <t>産業大分類別従業者数</t>
  </si>
  <si>
    <t>単位：人</t>
  </si>
  <si>
    <t>平成11年</t>
  </si>
  <si>
    <t>合　　　計</t>
  </si>
  <si>
    <t>県　　　外</t>
  </si>
  <si>
    <t>＊</t>
  </si>
  <si>
    <t>市役所の位置（葵町 722番地）</t>
  </si>
  <si>
    <t>東経133 °49′北緯35°25′海抜24.8m</t>
  </si>
  <si>
    <t>田</t>
  </si>
  <si>
    <t>畑</t>
  </si>
  <si>
    <t>宅地</t>
  </si>
  <si>
    <t>池・沼</t>
  </si>
  <si>
    <t>雑種地</t>
  </si>
  <si>
    <t>上北条</t>
  </si>
  <si>
    <t>社</t>
  </si>
  <si>
    <t>上小鴨</t>
  </si>
  <si>
    <t>－</t>
  </si>
  <si>
    <t>単位：k㎡</t>
  </si>
  <si>
    <t>平均</t>
  </si>
  <si>
    <t>気温</t>
  </si>
  <si>
    <t>最高</t>
  </si>
  <si>
    <t>観測</t>
  </si>
  <si>
    <t>起日</t>
  </si>
  <si>
    <t>最低</t>
  </si>
  <si>
    <t>年間総</t>
  </si>
  <si>
    <t>単位：世帯</t>
  </si>
  <si>
    <t>倉吉市</t>
  </si>
  <si>
    <t>鳥取市</t>
  </si>
  <si>
    <t>米子市</t>
  </si>
  <si>
    <t>境港市</t>
  </si>
  <si>
    <t>東伯郡</t>
  </si>
  <si>
    <t>西倉吉町</t>
  </si>
  <si>
    <t>福守町</t>
  </si>
  <si>
    <t>鴨川町</t>
  </si>
  <si>
    <t>北野</t>
  </si>
  <si>
    <t>蔵内</t>
  </si>
  <si>
    <t>上古川</t>
  </si>
  <si>
    <t>石塚</t>
  </si>
  <si>
    <t>福山</t>
  </si>
  <si>
    <t>鴨河内</t>
  </si>
  <si>
    <t>耳</t>
  </si>
  <si>
    <t>広瀬</t>
  </si>
  <si>
    <t>沢谷</t>
  </si>
  <si>
    <t>杉野</t>
  </si>
  <si>
    <t>　年金・国保</t>
  </si>
  <si>
    <t>忰谷</t>
  </si>
  <si>
    <t>中野</t>
  </si>
  <si>
    <t>長谷</t>
  </si>
  <si>
    <t>森</t>
  </si>
  <si>
    <t>大河内</t>
  </si>
  <si>
    <t>下米積</t>
  </si>
  <si>
    <t>上米積</t>
  </si>
  <si>
    <t>上福田</t>
  </si>
  <si>
    <t>下福田</t>
  </si>
  <si>
    <t>今在家</t>
  </si>
  <si>
    <t>服部</t>
  </si>
  <si>
    <t>桜</t>
  </si>
  <si>
    <t>河来見</t>
  </si>
  <si>
    <t>福積</t>
  </si>
  <si>
    <t>県　　　内</t>
  </si>
  <si>
    <t>昭和55年</t>
  </si>
  <si>
    <t>H12
｜
H17</t>
  </si>
  <si>
    <t>H7
｜
H12</t>
  </si>
  <si>
    <t>H2
｜
H7</t>
  </si>
  <si>
    <t>S60
｜
H2</t>
  </si>
  <si>
    <t>S55
｜
S60</t>
  </si>
  <si>
    <t>各月
1日現在
推計人口</t>
  </si>
  <si>
    <r>
      <t>サービス業</t>
    </r>
    <r>
      <rPr>
        <sz val="10"/>
        <rFont val="ＭＳ Ｐ明朝"/>
        <family val="1"/>
      </rPr>
      <t>（他に分類されないもの）</t>
    </r>
  </si>
  <si>
    <t>関金町と合併</t>
  </si>
  <si>
    <t>＜倉吉市のおいたち＞</t>
  </si>
  <si>
    <t>市制施行（倉吉町、上井町、西郷村、上北条村、</t>
  </si>
  <si>
    <t>灘手村と合併</t>
  </si>
  <si>
    <t>関　金</t>
  </si>
  <si>
    <t>平成18年</t>
  </si>
  <si>
    <t>2月</t>
  </si>
  <si>
    <t>3月</t>
  </si>
  <si>
    <t>4月</t>
  </si>
  <si>
    <t>5月</t>
  </si>
  <si>
    <t>6月</t>
  </si>
  <si>
    <t>7月</t>
  </si>
  <si>
    <t>8月</t>
  </si>
  <si>
    <t>9月</t>
  </si>
  <si>
    <t>10月</t>
  </si>
  <si>
    <t>11月</t>
  </si>
  <si>
    <t>12月</t>
  </si>
  <si>
    <t>（倉吉市）</t>
  </si>
  <si>
    <t>野添・小泉</t>
  </si>
  <si>
    <t>平成19年</t>
  </si>
  <si>
    <t>資料：気象庁</t>
  </si>
  <si>
    <t>平成20年</t>
  </si>
  <si>
    <t>-</t>
  </si>
  <si>
    <t>県内市計</t>
  </si>
  <si>
    <t>県内郡計</t>
  </si>
  <si>
    <t>平成7年</t>
  </si>
  <si>
    <t>　0.1-0.3ha</t>
  </si>
  <si>
    <t>　0.3-0.5ha</t>
  </si>
  <si>
    <t>　0.5-1.0ha</t>
  </si>
  <si>
    <t>　1.0-1.5ha</t>
  </si>
  <si>
    <t>　1.5-2.0ha</t>
  </si>
  <si>
    <t>国勢調査による倉吉市の人口・世帯数推移</t>
  </si>
  <si>
    <t xml:space="preserve">  年齢別・男女別人口</t>
  </si>
  <si>
    <t xml:space="preserve">  町別人口・世帯数</t>
  </si>
  <si>
    <t>35・36</t>
  </si>
  <si>
    <t>自　然　動　態</t>
  </si>
  <si>
    <t>社　会　動　態</t>
  </si>
  <si>
    <t>高城</t>
  </si>
  <si>
    <t>小鴨</t>
  </si>
  <si>
    <t>80～84</t>
  </si>
  <si>
    <t>90～94</t>
  </si>
  <si>
    <t>旭田町</t>
  </si>
  <si>
    <t>金森町</t>
  </si>
  <si>
    <t>瀬崎町</t>
  </si>
  <si>
    <t>東岩倉町</t>
  </si>
  <si>
    <t>西岩倉町</t>
  </si>
  <si>
    <t>越中町</t>
  </si>
  <si>
    <t>越殿町</t>
  </si>
  <si>
    <t>広瀬町</t>
  </si>
  <si>
    <t>鍛冶町1丁目</t>
  </si>
  <si>
    <t>鍛冶町2丁目</t>
  </si>
  <si>
    <t>河原町</t>
  </si>
  <si>
    <t>余戸谷町</t>
  </si>
  <si>
    <t>八幡町</t>
  </si>
  <si>
    <t>みどり町</t>
  </si>
  <si>
    <t>北面</t>
  </si>
  <si>
    <t>昭和町2丁目</t>
  </si>
  <si>
    <t>東昭和町</t>
  </si>
  <si>
    <t>3月</t>
  </si>
  <si>
    <t>　　資料：「鳥取県の人口」鳥取県</t>
  </si>
  <si>
    <t>北緯　35°29′</t>
  </si>
  <si>
    <t>宮川町</t>
  </si>
  <si>
    <t>宮川町2丁目</t>
  </si>
  <si>
    <t>堺町1丁目</t>
  </si>
  <si>
    <t>堺町2丁目</t>
  </si>
  <si>
    <t>堺町3丁目</t>
  </si>
  <si>
    <t>75～79</t>
  </si>
  <si>
    <t>平成16年</t>
  </si>
  <si>
    <t>小鴨地区</t>
  </si>
  <si>
    <t>上小鴨地区</t>
  </si>
  <si>
    <t>長坂新町</t>
  </si>
  <si>
    <t>東鴨</t>
  </si>
  <si>
    <t>東鴨新町</t>
  </si>
  <si>
    <t>大宮</t>
  </si>
  <si>
    <t>岩倉･菅原</t>
  </si>
  <si>
    <t>小鴨</t>
  </si>
  <si>
    <t>中河原</t>
  </si>
  <si>
    <t>生田</t>
  </si>
  <si>
    <t>丸山町</t>
  </si>
  <si>
    <t>総数</t>
  </si>
  <si>
    <t>県外</t>
  </si>
  <si>
    <t>自然増</t>
  </si>
  <si>
    <t>社会増</t>
  </si>
  <si>
    <t>4月</t>
  </si>
  <si>
    <t>上北条</t>
  </si>
  <si>
    <t>社</t>
  </si>
  <si>
    <t>上小鴨</t>
  </si>
  <si>
    <t>上　井</t>
  </si>
  <si>
    <t>西　郷</t>
  </si>
  <si>
    <t>上　灘</t>
  </si>
  <si>
    <t>成　徳</t>
  </si>
  <si>
    <t>明　倫</t>
  </si>
  <si>
    <t>灘　手</t>
  </si>
  <si>
    <t>農業センサスによる経営耕地種別面積</t>
  </si>
  <si>
    <t>（１）総面積</t>
  </si>
  <si>
    <t>（２）田</t>
  </si>
  <si>
    <t>（３）畑</t>
  </si>
  <si>
    <t>単位：ha</t>
  </si>
  <si>
    <t>3年</t>
  </si>
  <si>
    <t>4年</t>
  </si>
  <si>
    <t>5年</t>
  </si>
  <si>
    <t>6年</t>
  </si>
  <si>
    <t>7年</t>
  </si>
  <si>
    <t>8年</t>
  </si>
  <si>
    <t>9年</t>
  </si>
  <si>
    <t>10年</t>
  </si>
  <si>
    <t>　ごみの量・資源ごみの量</t>
  </si>
  <si>
    <t>不入岡</t>
  </si>
  <si>
    <t>国府</t>
  </si>
  <si>
    <t>国分寺</t>
  </si>
  <si>
    <t>秋喜</t>
  </si>
  <si>
    <t>福光</t>
  </si>
  <si>
    <t>横田</t>
  </si>
  <si>
    <t>黒見</t>
  </si>
  <si>
    <t>西福守町</t>
  </si>
  <si>
    <t>馬場町</t>
  </si>
  <si>
    <t>5月</t>
  </si>
  <si>
    <t>推計人口による県外・県内移動者数（倉吉市への転入者数）</t>
  </si>
  <si>
    <t>15年</t>
  </si>
  <si>
    <t>月最深</t>
  </si>
  <si>
    <t>風速</t>
  </si>
  <si>
    <t>最大</t>
  </si>
  <si>
    <t>（１）総数</t>
  </si>
  <si>
    <t>外国人</t>
  </si>
  <si>
    <t>構成比％</t>
  </si>
  <si>
    <t>区分</t>
  </si>
  <si>
    <t>社地区</t>
  </si>
  <si>
    <t>（倉吉市）</t>
  </si>
  <si>
    <t>北谷地区</t>
  </si>
  <si>
    <t>世帯数</t>
  </si>
  <si>
    <t>高城地区</t>
  </si>
  <si>
    <t>岡</t>
  </si>
  <si>
    <t>大立</t>
  </si>
  <si>
    <t>上大立</t>
  </si>
  <si>
    <t>般若</t>
  </si>
  <si>
    <t>椋波</t>
  </si>
  <si>
    <t>立見</t>
  </si>
  <si>
    <t>富海</t>
  </si>
  <si>
    <t>昭和60年</t>
  </si>
  <si>
    <t>平成2年</t>
  </si>
  <si>
    <t>単位：人・％</t>
  </si>
  <si>
    <t>昭和53年</t>
  </si>
  <si>
    <t>昭和56年</t>
  </si>
  <si>
    <t>昭和61年</t>
  </si>
  <si>
    <t>第１次産業</t>
  </si>
  <si>
    <t>地  区</t>
  </si>
  <si>
    <t>12年</t>
  </si>
  <si>
    <t>　　資料：「事業所統計調査」 「事業所・企業統計調査」総務省　　</t>
  </si>
  <si>
    <t>NW</t>
  </si>
  <si>
    <t>NNW</t>
  </si>
  <si>
    <t>SSE</t>
  </si>
  <si>
    <t>平成3年</t>
  </si>
  <si>
    <t>平成8年</t>
  </si>
  <si>
    <t>平成2年</t>
  </si>
  <si>
    <t>平成7年</t>
  </si>
  <si>
    <t>北　谷</t>
  </si>
  <si>
    <t>高　城</t>
  </si>
  <si>
    <t>小　鴨</t>
  </si>
  <si>
    <t>5～9</t>
  </si>
  <si>
    <t>10～14</t>
  </si>
  <si>
    <t>15～19</t>
  </si>
  <si>
    <t>20～24</t>
  </si>
  <si>
    <t>25～29</t>
  </si>
  <si>
    <t>30～34</t>
  </si>
  <si>
    <t>35～39</t>
  </si>
  <si>
    <t>40～44</t>
  </si>
  <si>
    <t>45～49</t>
  </si>
  <si>
    <t>50～54</t>
  </si>
  <si>
    <t>55～59</t>
  </si>
  <si>
    <t>60～64</t>
  </si>
  <si>
    <t>65～69</t>
  </si>
  <si>
    <t>70～74</t>
  </si>
  <si>
    <t>85～89</t>
  </si>
  <si>
    <t>住吉町</t>
  </si>
  <si>
    <t>高城地区</t>
  </si>
  <si>
    <t>上小鴨地区</t>
  </si>
  <si>
    <t>河北町</t>
  </si>
  <si>
    <t>山根</t>
  </si>
  <si>
    <t>伊木</t>
  </si>
  <si>
    <t>八屋</t>
  </si>
  <si>
    <t>下余戸</t>
  </si>
  <si>
    <t>上余戸</t>
  </si>
  <si>
    <t>栗尾</t>
  </si>
  <si>
    <t>大原・広栄町</t>
  </si>
  <si>
    <t>年次</t>
  </si>
  <si>
    <t>　2.0-2.5ha</t>
  </si>
  <si>
    <t>　2.5-3.0ha</t>
  </si>
  <si>
    <t>　3.0ha 以上</t>
  </si>
  <si>
    <t>単位：戸</t>
  </si>
  <si>
    <t>月間総</t>
  </si>
  <si>
    <t>昭和35年</t>
  </si>
  <si>
    <t>昭和40年</t>
  </si>
  <si>
    <t>　一般世帯人員</t>
  </si>
  <si>
    <t>　施設等の世帯</t>
  </si>
  <si>
    <t>面積 (k㎡)</t>
  </si>
  <si>
    <t>DID 人口総数</t>
  </si>
  <si>
    <t>(ｳﾁ 1 地区)</t>
  </si>
  <si>
    <t>(ｳﾁ 2 地区)</t>
  </si>
  <si>
    <t>DID 面積</t>
  </si>
  <si>
    <t>人口密度</t>
  </si>
  <si>
    <t>国勢調査による倉吉市の人口集中地区人口（DID人口）</t>
  </si>
  <si>
    <t>総数</t>
  </si>
  <si>
    <t>総　数</t>
  </si>
  <si>
    <t>昭和50年(注)</t>
  </si>
  <si>
    <t>世帯数</t>
  </si>
  <si>
    <t>男</t>
  </si>
  <si>
    <t>女</t>
  </si>
  <si>
    <t>穴窪</t>
  </si>
  <si>
    <t>大塚</t>
  </si>
  <si>
    <t>昭和35年</t>
  </si>
  <si>
    <t>※</t>
  </si>
  <si>
    <t>6</t>
  </si>
  <si>
    <t>7月</t>
  </si>
  <si>
    <t>8月</t>
  </si>
  <si>
    <t>9月</t>
  </si>
  <si>
    <t>10月</t>
  </si>
  <si>
    <t>11月</t>
  </si>
  <si>
    <t>1月</t>
  </si>
  <si>
    <t>2月</t>
  </si>
  <si>
    <t>16年</t>
  </si>
  <si>
    <t>　　資料：「国勢調査」総務省　</t>
  </si>
  <si>
    <t>　　資料：「国勢調査」総務省</t>
  </si>
  <si>
    <t>17年</t>
  </si>
  <si>
    <t>推計人口</t>
  </si>
  <si>
    <t>増減</t>
  </si>
  <si>
    <t>転出入</t>
  </si>
  <si>
    <t>超過率</t>
  </si>
  <si>
    <t>出生率</t>
  </si>
  <si>
    <t>死亡率</t>
  </si>
  <si>
    <t>増加率</t>
  </si>
  <si>
    <t>婚姻</t>
  </si>
  <si>
    <t>離婚</t>
  </si>
  <si>
    <t>出生</t>
  </si>
  <si>
    <t>死亡</t>
  </si>
  <si>
    <t>自然増</t>
  </si>
  <si>
    <t>社会増</t>
  </si>
  <si>
    <t>自　然</t>
  </si>
  <si>
    <t>うち県外</t>
  </si>
  <si>
    <t>うち男</t>
  </si>
  <si>
    <t xml:space="preserve">  面積</t>
  </si>
  <si>
    <t>　住宅の種類・戸数</t>
  </si>
  <si>
    <t xml:space="preserve">  気象</t>
  </si>
  <si>
    <t>　市税</t>
  </si>
  <si>
    <t>　学校</t>
  </si>
  <si>
    <t xml:space="preserve">  人口集中地区人口</t>
  </si>
  <si>
    <t>　福祉施設</t>
  </si>
  <si>
    <t>　市の財政</t>
  </si>
  <si>
    <t>　行政担当者</t>
  </si>
  <si>
    <t>秋喜西町</t>
  </si>
  <si>
    <t>三江</t>
  </si>
  <si>
    <t>福本</t>
  </si>
  <si>
    <t>尾田</t>
  </si>
  <si>
    <t>志津</t>
  </si>
  <si>
    <t>福富</t>
  </si>
  <si>
    <t>人口</t>
  </si>
  <si>
    <t>経済・行政</t>
  </si>
  <si>
    <t>その他</t>
  </si>
  <si>
    <t>区分</t>
  </si>
  <si>
    <t>字名</t>
  </si>
  <si>
    <t>隣接町村</t>
  </si>
  <si>
    <t>極東</t>
  </si>
  <si>
    <t>極西</t>
  </si>
  <si>
    <t>栗　尾</t>
  </si>
  <si>
    <t>東経 133°53′</t>
  </si>
  <si>
    <t>最南</t>
  </si>
  <si>
    <t>最北</t>
  </si>
  <si>
    <t>穴　窪</t>
  </si>
  <si>
    <t>第２次産業</t>
  </si>
  <si>
    <t>第３次産業</t>
  </si>
  <si>
    <t>電気・ｶﾞｽ・熱供給・水道業</t>
  </si>
  <si>
    <t>平成11年</t>
  </si>
  <si>
    <t>倉吉市の農業人口の推移</t>
  </si>
  <si>
    <t>農家人口総数</t>
  </si>
  <si>
    <t>うち 男</t>
  </si>
  <si>
    <t>15歳未満</t>
  </si>
  <si>
    <t>15～64歳</t>
  </si>
  <si>
    <t>65歳以上</t>
  </si>
  <si>
    <t>うち 女</t>
  </si>
  <si>
    <t>農業センサスによる地区別農家人口（総数）</t>
  </si>
  <si>
    <t>１　農家人口</t>
  </si>
  <si>
    <t>単位：人</t>
  </si>
  <si>
    <t>倉吉</t>
  </si>
  <si>
    <t>２　就業人口</t>
  </si>
  <si>
    <t>倉吉市の農家数と経営耕地面積の推移</t>
  </si>
  <si>
    <t>(実数)</t>
  </si>
  <si>
    <t>(構成比)</t>
  </si>
  <si>
    <t>経営耕地規模別農家数</t>
  </si>
  <si>
    <t>農業センサスによる地区別農家数</t>
  </si>
  <si>
    <t>（１）農家総数</t>
  </si>
  <si>
    <t>（２）専業農家</t>
  </si>
  <si>
    <t>（３）兼業農家</t>
  </si>
  <si>
    <t>単位：戸・％・ha</t>
  </si>
  <si>
    <t>　総農家戸数</t>
  </si>
  <si>
    <t>　専業農家</t>
  </si>
  <si>
    <t>　兼業農家</t>
  </si>
  <si>
    <t>　　うち第１種</t>
  </si>
  <si>
    <t>　　うち第２種</t>
  </si>
  <si>
    <t>　総経営耕地面積</t>
  </si>
  <si>
    <t>　田</t>
  </si>
  <si>
    <t>　総数</t>
  </si>
  <si>
    <t>　農業</t>
  </si>
  <si>
    <t>　林業</t>
  </si>
  <si>
    <t>　漁業</t>
  </si>
  <si>
    <t>　鉱業</t>
  </si>
  <si>
    <t>6月</t>
  </si>
  <si>
    <t>12月</t>
  </si>
  <si>
    <t>13年</t>
  </si>
  <si>
    <t>中江</t>
  </si>
  <si>
    <t>井手畑</t>
  </si>
  <si>
    <t>平成12年</t>
  </si>
  <si>
    <t>平成２年</t>
  </si>
  <si>
    <t>平成７年</t>
  </si>
  <si>
    <t>人口総数</t>
  </si>
  <si>
    <t>男</t>
  </si>
  <si>
    <t>女</t>
  </si>
  <si>
    <t>世帯総数</t>
  </si>
  <si>
    <t>平成12年</t>
  </si>
  <si>
    <t>　一般世帯</t>
  </si>
  <si>
    <t>50年</t>
  </si>
  <si>
    <t>60年</t>
  </si>
  <si>
    <t>（倉吉市）</t>
  </si>
  <si>
    <t>関金地区</t>
  </si>
  <si>
    <t>泰久寺</t>
  </si>
  <si>
    <t>松河原</t>
  </si>
  <si>
    <t>大鳥居</t>
  </si>
  <si>
    <t>安歩</t>
  </si>
  <si>
    <t>関金宿</t>
  </si>
  <si>
    <t>郡家</t>
  </si>
  <si>
    <t>山口</t>
  </si>
  <si>
    <t>明高</t>
  </si>
  <si>
    <t>福原</t>
  </si>
  <si>
    <t>堀</t>
  </si>
  <si>
    <t>今西</t>
  </si>
  <si>
    <t>平成17年</t>
  </si>
  <si>
    <t>湯梨浜町</t>
  </si>
  <si>
    <t>平成5年</t>
  </si>
  <si>
    <t>県内郡計</t>
  </si>
  <si>
    <t>北栄町</t>
  </si>
  <si>
    <t>琴浦町</t>
  </si>
  <si>
    <t>琴浦町・江府町</t>
  </si>
  <si>
    <t>関金町野添</t>
  </si>
  <si>
    <t>北栄町</t>
  </si>
  <si>
    <t>関金町山口</t>
  </si>
  <si>
    <t>岡山県真庭市</t>
  </si>
  <si>
    <t>経度・緯度</t>
  </si>
  <si>
    <t>　　資料：「国勢調査」総務省　　</t>
  </si>
  <si>
    <t>19年</t>
  </si>
  <si>
    <t>米富</t>
  </si>
  <si>
    <t>（産業別就業者）</t>
  </si>
  <si>
    <t>　就業者人口(b)</t>
  </si>
  <si>
    <t>　完全失業者人口(c)</t>
  </si>
  <si>
    <t>　労働力人口(a)=(b)+(c)</t>
  </si>
  <si>
    <t>　非労働力人口(d)</t>
  </si>
  <si>
    <t>　労働力率 (%)  (a)/(e)</t>
  </si>
  <si>
    <t>（労働力状態別人口）</t>
  </si>
  <si>
    <t>　サービス業（他に分類されないもの）</t>
  </si>
  <si>
    <t>平成17年</t>
  </si>
  <si>
    <t>平成７年</t>
  </si>
  <si>
    <t>５年間の増減率（％）</t>
  </si>
  <si>
    <t>１世帯
当たり
の人員
(人)</t>
  </si>
  <si>
    <t>県  計</t>
  </si>
  <si>
    <t>東部地区</t>
  </si>
  <si>
    <t>中部地区</t>
  </si>
  <si>
    <t>西部地区</t>
  </si>
  <si>
    <t>鳥 取 市</t>
  </si>
  <si>
    <t>①</t>
  </si>
  <si>
    <t>⑰</t>
  </si>
  <si>
    <t>⑤</t>
  </si>
  <si>
    <t>④</t>
  </si>
  <si>
    <t>米 子 市</t>
  </si>
  <si>
    <t>②</t>
  </si>
  <si>
    <t>⑲</t>
  </si>
  <si>
    <t>倉 吉 市</t>
  </si>
  <si>
    <t>③</t>
  </si>
  <si>
    <t>⑯</t>
  </si>
  <si>
    <t>⑦</t>
  </si>
  <si>
    <t>⑧</t>
  </si>
  <si>
    <t>境 港 市</t>
  </si>
  <si>
    <t>⑮</t>
  </si>
  <si>
    <t>岩 美 町</t>
  </si>
  <si>
    <t>⑩</t>
  </si>
  <si>
    <t>⑨</t>
  </si>
  <si>
    <t>⑭</t>
  </si>
  <si>
    <t>若 桜 町</t>
  </si>
  <si>
    <t>⑬</t>
  </si>
  <si>
    <t>⑱</t>
  </si>
  <si>
    <t>智 頭 町</t>
  </si>
  <si>
    <t>⑪</t>
  </si>
  <si>
    <t>八 頭 町</t>
  </si>
  <si>
    <t>⑥</t>
  </si>
  <si>
    <t>⑫</t>
  </si>
  <si>
    <t>三 朝 町</t>
  </si>
  <si>
    <t>湯梨浜町</t>
  </si>
  <si>
    <t>琴 浦 町</t>
  </si>
  <si>
    <t>北 栄 町</t>
  </si>
  <si>
    <t>日吉津村</t>
  </si>
  <si>
    <t>大 山 町</t>
  </si>
  <si>
    <t>南 部 町</t>
  </si>
  <si>
    <t>伯 耆 町</t>
  </si>
  <si>
    <t>日 南 町</t>
  </si>
  <si>
    <t>日 野 町</t>
  </si>
  <si>
    <t>江 府 町</t>
  </si>
  <si>
    <r>
      <t>　　資料「鳥取県人口移動調査結果」鳥取県</t>
    </r>
    <r>
      <rPr>
        <sz val="11"/>
        <rFont val="ＭＳ Ｐ明朝"/>
        <family val="1"/>
      </rPr>
      <t>　　</t>
    </r>
  </si>
  <si>
    <t>　　資料「鳥取県人口移動調査結果」鳥取県</t>
  </si>
  <si>
    <t>20年</t>
  </si>
  <si>
    <t>平成16年</t>
  </si>
  <si>
    <t>平成18年</t>
  </si>
  <si>
    <t>昭和30年</t>
  </si>
  <si>
    <t>21年</t>
  </si>
  <si>
    <t>22年</t>
  </si>
  <si>
    <t>平成21年</t>
  </si>
  <si>
    <t>　電気・ガス･ 熱供給・水道業</t>
  </si>
  <si>
    <t>　公務（他に分類されないもの）</t>
  </si>
  <si>
    <t>55年</t>
  </si>
  <si>
    <t>※</t>
  </si>
  <si>
    <t>産業大分類別事業所数</t>
  </si>
  <si>
    <t>　情報通信業</t>
  </si>
  <si>
    <t>　運輸・（通信）業</t>
  </si>
  <si>
    <t>　卸・小売業、（飲食店）</t>
  </si>
  <si>
    <t>　飲食店・宿泊業</t>
  </si>
  <si>
    <t>　医療・福祉</t>
  </si>
  <si>
    <t>　教育、学習支援業</t>
  </si>
  <si>
    <t>　複合サービス業</t>
  </si>
  <si>
    <t>＊</t>
  </si>
  <si>
    <t>飲食店、宿泊業</t>
  </si>
  <si>
    <t>医療、福祉</t>
  </si>
  <si>
    <t>教育、学習支援業</t>
  </si>
  <si>
    <t>複合サービス業</t>
  </si>
  <si>
    <t>　　【用語の説明】</t>
  </si>
  <si>
    <t>　　　　　　　　　 　</t>
  </si>
  <si>
    <t>DID……人口集中地区（ Densery Inhabited Districts)</t>
  </si>
  <si>
    <t>　　　　　　市区町村の境界内で人口密度（4000人/k㎡以上）調査区が隣接して、その人口が5000人以上となる地域。</t>
  </si>
  <si>
    <t>　　　　　　または人口規模の点で「人口集中地区」の基準に満たず、これに準ずる（人口3,000人～5,000人未満）地区のこと。</t>
  </si>
  <si>
    <t>・推計人口……国勢調査人口を基に人口動態の増減による推計した人口</t>
  </si>
  <si>
    <t>・自然動態……出生及び死亡</t>
  </si>
  <si>
    <t>・社会動態……住居の変更を伴う人口の地域間移動</t>
  </si>
  <si>
    <t>・転出入超過率……（転入者数-転出者数）÷総人口</t>
  </si>
  <si>
    <t xml:space="preserve">・自然増加率……（出生数－死亡数）÷総人口 </t>
  </si>
  <si>
    <t>　　　・就業人口……1年間に仕事としては主として農業に従事した者</t>
  </si>
  <si>
    <t>・第1種兼業農家……農業を主としている農家</t>
  </si>
  <si>
    <t>・第2種兼業農家……兼業を主としている農家　</t>
  </si>
  <si>
    <t>　　【用語の説明】</t>
  </si>
  <si>
    <t>倉吉市</t>
  </si>
  <si>
    <t>（注）平成18年以前の数値には、旧関金町を含まない。旧関金町の人口推移は、別表に記載。</t>
  </si>
  <si>
    <t>（注）平成18年以前の数値には、旧関金町を含まない。旧関金町の人口推移は、別表に記載。</t>
  </si>
  <si>
    <t>　総（販売）農家数</t>
  </si>
  <si>
    <t xml:space="preserve">
平成22年
</t>
  </si>
  <si>
    <t>総務省の速報値</t>
  </si>
  <si>
    <t>平成２２年</t>
  </si>
  <si>
    <t>平成２年</t>
  </si>
  <si>
    <t>総世帯数</t>
  </si>
  <si>
    <t>人口総数</t>
  </si>
  <si>
    <t>人口
密度</t>
  </si>
  <si>
    <t>人口総数
(人)</t>
  </si>
  <si>
    <t>H17
｜
H22</t>
  </si>
  <si>
    <t>（世帯）</t>
  </si>
  <si>
    <t>（人）</t>
  </si>
  <si>
    <t>（人/㎢）</t>
  </si>
  <si>
    <t>２２年面積</t>
  </si>
  <si>
    <t>２１年面積</t>
  </si>
  <si>
    <t>県  　計</t>
  </si>
  <si>
    <t>―</t>
  </si>
  <si>
    <t>世帯人員</t>
  </si>
  <si>
    <t>密度</t>
  </si>
  <si>
    <t>　資料 ：「国勢調査」総務省、鳥取県統計局</t>
  </si>
  <si>
    <t>8～10</t>
  </si>
  <si>
    <t>（旧関金町）</t>
  </si>
  <si>
    <t>旧関金町</t>
  </si>
  <si>
    <r>
      <t xml:space="preserve">国勢調査による倉吉市及び近隣市町村の世帯数と人口   </t>
    </r>
  </si>
  <si>
    <t>（旧関金町）</t>
  </si>
  <si>
    <t>【用語の説明】　　一般世帯=施設等を除く世帯</t>
  </si>
  <si>
    <t>　　（注）　①数値は概数値のため、計と内訳が一致しない場合がある。</t>
  </si>
  <si>
    <t>②平成22年の数値は、平成22年12月16日に公表された概数値である。</t>
  </si>
  <si>
    <r>
      <t>地目別面積（平成</t>
    </r>
    <r>
      <rPr>
        <sz val="11"/>
        <rFont val="ＭＳ Ｐゴシック"/>
        <family val="3"/>
      </rPr>
      <t>22年1月1日現在）</t>
    </r>
  </si>
  <si>
    <t>　　（注）    ］……資料不足値。統計値を求める対象となる資料が許容する範囲を超えて欠けている値。</t>
  </si>
  <si>
    <t>）……準正常値。統計値を求める対象となる資料の一部が欠けているが、その数が許容する範囲内である値。</t>
  </si>
  <si>
    <t>(年齢別割合　％)</t>
  </si>
  <si>
    <r>
      <rPr>
        <sz val="11"/>
        <rFont val="ＭＳ Ｐゴシック"/>
        <family val="3"/>
      </rPr>
      <t>※平成17年国勢調査による地区別人口</t>
    </r>
  </si>
  <si>
    <t>　完全失業率 (%)  (c)/(ａ)</t>
  </si>
  <si>
    <t>　　資料：「住民基本台帳」市民課</t>
  </si>
  <si>
    <t>　　資料：「鳥取県の人口」鳥取県、市民課</t>
  </si>
  <si>
    <r>
      <t>倉吉市の人口動態（月別：平成</t>
    </r>
    <r>
      <rPr>
        <sz val="11"/>
        <rFont val="ＭＳ Ｐゴシック"/>
        <family val="3"/>
      </rPr>
      <t>22年）</t>
    </r>
  </si>
  <si>
    <t>(構成比)　*</t>
  </si>
  <si>
    <t>　【観測地点】　　倉吉市大塚字隈ヶ坪　（北緯35°28.4´･東経133°50.3´･海抜8m）　</t>
  </si>
  <si>
    <t>※現時点(平成23年3月1日)では、平成22年国勢調査による年齢別・男女別人口は公表されていないため、前回調査結果を掲載している。</t>
  </si>
  <si>
    <t>※現時点(平成23年3月1日)では、平成22年国勢調査による地区別・年齢別人口は公表されていないため、前回調査結果を掲載している。</t>
  </si>
  <si>
    <t>　　（注）　①各年の数値は調査時の境界によるもので組換えは行っていない。　</t>
  </si>
  <si>
    <t>　　　　　　②平成12年以前の数値には、旧関金町を含まない。</t>
  </si>
  <si>
    <t>　　　　　　③平成12年以前の数値には、旧関金町を含まない。</t>
  </si>
  <si>
    <t>　④平成22年数値は、平成23年2月25日公表の総務省の速報値である.</t>
  </si>
  <si>
    <t>　③世帯総数には世帯の種類の不詳は除く。年齢不詳は除く。</t>
  </si>
  <si>
    <t>　　※　経営耕地面積が30a以上または農産物販売金額が50万円以上の農家の就業人口である。</t>
  </si>
  <si>
    <t>（注）　平成22年の数値は、平成22年12月16日に公表された概数値である。</t>
  </si>
  <si>
    <t xml:space="preserve"> 　（注）　①平成17年以前の数値には、旧関金町を含まない。　　②平成22年の数値は、平成22年12月16日に公表された概数値である。　概数値のため計と一致しない場合がある。</t>
  </si>
  <si>
    <t>　　（注）　平成17年以前の数値には、旧関金町を含まない。</t>
  </si>
  <si>
    <t>45年</t>
  </si>
  <si>
    <t>　 　資料：「国勢調査」総務省　　</t>
  </si>
  <si>
    <t xml:space="preserve">    （注）  平成22年の数値は、平成22年12月16日に公表された概数値である。</t>
  </si>
  <si>
    <t xml:space="preserve">　15歳以上人口(e) </t>
  </si>
  <si>
    <t>※</t>
  </si>
  <si>
    <t>　 　 （注）  平成12年以前の数値には、旧関金町を含まない。　　　　</t>
  </si>
  <si>
    <t xml:space="preserve">        ＊   平成17年から分類されたもの。</t>
  </si>
  <si>
    <t>月別気象概況（平成22年）</t>
  </si>
  <si>
    <t>-</t>
  </si>
  <si>
    <t>※</t>
  </si>
  <si>
    <t>　　 ※    経営耕地面積が30a以上または農産物販売金額が50万円以上の農家による数値である。</t>
  </si>
  <si>
    <t>　　※　経営耕地面積が30a以上または農産物販売金額が50万円以上の農家による数値である。</t>
  </si>
  <si>
    <t>　　＊　構成比：平成12年以前は総農家数を100、平成12年以後は、販売農家数（専業農家と兼業農家の和）を100とする。</t>
  </si>
  <si>
    <t>　　＊は15歳～59歳、60歳以上人口　</t>
  </si>
  <si>
    <t>－</t>
  </si>
  <si>
    <t>卸売・小売業、（飲食店）</t>
  </si>
  <si>
    <t>＊</t>
  </si>
  <si>
    <t>平成3年</t>
  </si>
  <si>
    <t>平成8年</t>
  </si>
  <si>
    <t>　＊は平成16年から分類されたもの。</t>
  </si>
  <si>
    <t>　      ※　 平成17年から労働力状態「不詳」を除く。</t>
  </si>
  <si>
    <t>（羽合町）</t>
  </si>
  <si>
    <t>（泊 　村）</t>
  </si>
  <si>
    <t>（東郷町）</t>
  </si>
  <si>
    <t>三朝町</t>
  </si>
  <si>
    <t>-</t>
  </si>
  <si>
    <t>-</t>
  </si>
  <si>
    <t>（北条町）</t>
  </si>
  <si>
    <t>（大栄町）</t>
  </si>
  <si>
    <t>（東伯町）</t>
  </si>
  <si>
    <t>（赤崎町）</t>
  </si>
  <si>
    <t>合　　　計</t>
  </si>
  <si>
    <t>県　　　外</t>
  </si>
  <si>
    <t>県　　　内</t>
  </si>
  <si>
    <t>転入</t>
  </si>
  <si>
    <t>転出</t>
  </si>
  <si>
    <t>*</t>
  </si>
  <si>
    <t xml:space="preserve">  　*は国勢調査人口である。</t>
  </si>
  <si>
    <t>出　生</t>
  </si>
  <si>
    <t>死　亡</t>
  </si>
  <si>
    <t>　</t>
  </si>
  <si>
    <t>－</t>
  </si>
  <si>
    <t>-</t>
  </si>
  <si>
    <t>　（注） ①数値は１０月１日現在。昭和５５年～平成１７年は確定値、平成２２年は平成23年2月25日公表の速報値である。</t>
  </si>
  <si>
    <t xml:space="preserve">      　 ②東部地区…鳥取市、岩美町、若桜町、智頭町、八頭町　　中部地区…倉吉市、三朝町、湯梨浜町、琴浦町、北栄町　　西部地区…米子市、境港市、日吉津村、大山町、南部町、伯耆町、日南町、日野町、江府町　</t>
  </si>
  <si>
    <t xml:space="preserve">         ③昭和５５年～平成１２年の数値は、平成１７年１０月１日現在の市町村の境域に基づいて組み替えたもの (全ての年度の数値に、旧関金町を含む)</t>
  </si>
  <si>
    <t xml:space="preserve">         ④人口密度の算出に用いた面積は、国土交通省国土地理院「平成２１年全国都道府県市区町村別面積調」による</t>
  </si>
  <si>
    <r>
      <rPr>
        <sz val="11"/>
        <color indexed="10"/>
        <rFont val="ＭＳ Ｐゴシック"/>
        <family val="3"/>
      </rPr>
      <t>※</t>
    </r>
    <r>
      <rPr>
        <sz val="11"/>
        <rFont val="ＭＳ Ｐゴシック"/>
        <family val="3"/>
      </rPr>
      <t>平成17年国勢調査による倉吉市の町別人口・世帯数（３）</t>
    </r>
  </si>
  <si>
    <t>※現時点（平成23年3月1日）では、平成22年国勢調査による町別人口は公表されていないため、前回調査結果を掲載している。</t>
  </si>
  <si>
    <r>
      <rPr>
        <sz val="11"/>
        <rFont val="ＭＳ Ｐゴシック"/>
        <family val="3"/>
      </rPr>
      <t>※</t>
    </r>
    <r>
      <rPr>
        <b/>
        <sz val="11"/>
        <rFont val="ＭＳ Ｐゴシック"/>
        <family val="3"/>
      </rPr>
      <t>平成17年国勢調査による倉吉市の町別人口・世帯数（２）</t>
    </r>
  </si>
  <si>
    <r>
      <rPr>
        <sz val="11"/>
        <rFont val="ＭＳ Ｐゴシック"/>
        <family val="3"/>
      </rPr>
      <t>※平成17年国勢調査による倉吉市の町別人口・世帯数（１）</t>
    </r>
  </si>
  <si>
    <r>
      <rPr>
        <sz val="11"/>
        <color indexed="10"/>
        <rFont val="ＭＳ Ｐゴシック"/>
        <family val="3"/>
      </rPr>
      <t>※</t>
    </r>
    <r>
      <rPr>
        <sz val="11"/>
        <rFont val="ＭＳ Ｐゴシック"/>
        <family val="3"/>
      </rPr>
      <t>平成17年国勢調査による地区別・年齢（5歳階級）別人口</t>
    </r>
  </si>
  <si>
    <t>H12</t>
  </si>
  <si>
    <t>対前回
増加数</t>
  </si>
  <si>
    <t>　※現時点（平成23年3月1日）では、平成22年国勢調査による地区別人口は公表されていないため、前回調査結果を掲載している。</t>
  </si>
  <si>
    <r>
      <rPr>
        <sz val="11"/>
        <rFont val="ＭＳ Ｐゴシック"/>
        <family val="3"/>
      </rPr>
      <t>※国勢調査による倉吉市の年齢別（5歳階級）・男女別人口</t>
    </r>
  </si>
  <si>
    <t>0～4</t>
  </si>
  <si>
    <t>総　数</t>
  </si>
  <si>
    <t>0～4</t>
  </si>
  <si>
    <t>　　（注）　①数値は各調査時の境界による。　総数には、年齢不詳を含む。　　　</t>
  </si>
  <si>
    <t>　　 　　　 ②平成12年以降の75歳以上は年齢不詳を除く。</t>
  </si>
  <si>
    <t>　　　 　 　③平成12年以前の数値には、旧関金町を含まない。</t>
  </si>
  <si>
    <t>　　（注）　昭和60年以前のDID及び平成2年以降の1地区は、上灘、成徳､明倫校区を中心とする地区。平成2年以降の2地区は、上井、西郷校区を中心とする地域。</t>
  </si>
  <si>
    <t>東経 133°34′</t>
  </si>
  <si>
    <t>北緯　35°18′</t>
  </si>
  <si>
    <t>・</t>
  </si>
  <si>
    <t>社村、高城村、北谷村、上小鴨村、灘手村の一部）</t>
  </si>
  <si>
    <t>区分</t>
  </si>
  <si>
    <t>合　　計</t>
  </si>
  <si>
    <t>山　　林</t>
  </si>
  <si>
    <t>原　　野</t>
  </si>
  <si>
    <t>全   体</t>
  </si>
  <si>
    <t xml:space="preserve">  人口動態</t>
  </si>
  <si>
    <t>　近隣市町村勢一覧</t>
  </si>
  <si>
    <t>42～44</t>
  </si>
  <si>
    <t xml:space="preserve">  推計人口による移動者数</t>
  </si>
  <si>
    <t>45～57</t>
  </si>
  <si>
    <t xml:space="preserve">  経済活動人口（産業別人口）の推移</t>
  </si>
  <si>
    <t>産　業</t>
  </si>
  <si>
    <t>　　</t>
  </si>
  <si>
    <t xml:space="preserve">  産業別事業所数・従業者数</t>
  </si>
  <si>
    <t xml:space="preserve">  農業人口の推移</t>
  </si>
  <si>
    <t xml:space="preserve">  地区別農家数</t>
  </si>
  <si>
    <t>20・21</t>
  </si>
  <si>
    <t xml:space="preserve">  農業粗生産額</t>
  </si>
  <si>
    <t xml:space="preserve">  農業所得</t>
  </si>
  <si>
    <t xml:space="preserve">  市町村別主要農畜産物収穫量</t>
  </si>
  <si>
    <t xml:space="preserve">  製造業（工業）の事業所数等の推移</t>
  </si>
  <si>
    <t>25・26</t>
  </si>
  <si>
    <t xml:space="preserve">  商業（卸・小売業）の商店数等の推移</t>
  </si>
  <si>
    <t>27～31</t>
  </si>
  <si>
    <r>
      <t>　※現時点（平成</t>
    </r>
    <r>
      <rPr>
        <sz val="11"/>
        <rFont val="ＭＳ Ｐゴシック"/>
        <family val="3"/>
      </rPr>
      <t>23年3月1日）では、平成22年国勢調査による町別人口は公表されていないため、前回調査結果を掲載している。</t>
    </r>
  </si>
  <si>
    <r>
      <t>・人口動態……自然動態及</t>
    </r>
    <r>
      <rPr>
        <sz val="10"/>
        <rFont val="ＭＳ Ｐゴシック"/>
        <family val="3"/>
      </rPr>
      <t>び社会動態</t>
    </r>
  </si>
</sst>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d"/>
    <numFmt numFmtId="178" formatCode="0.0_ "/>
    <numFmt numFmtId="179" formatCode="#,##0.0"/>
    <numFmt numFmtId="180" formatCode="0.0_);[Red]\(0.0\)"/>
    <numFmt numFmtId="181" formatCode="0_);[Red]\(0\)"/>
    <numFmt numFmtId="182" formatCode="#,##0_);[Red]\(#,##0\)"/>
    <numFmt numFmtId="183" formatCode="0;&quot;△ &quot;0"/>
    <numFmt numFmtId="184" formatCode="#,##0;&quot;△ &quot;#,##0"/>
    <numFmt numFmtId="185" formatCode="#,##0.0_ ;[Red]\-#,##0.0\ "/>
    <numFmt numFmtId="186" formatCode="#,##0.00_);[Red]\(#,##0.00\)"/>
    <numFmt numFmtId="187" formatCode="#,##0.0_);[Red]\(#,##0.0\)"/>
    <numFmt numFmtId="188" formatCode="#,##0.00_ "/>
    <numFmt numFmtId="189" formatCode="#,##0.0;[Red]\-#,##0.0"/>
    <numFmt numFmtId="190" formatCode="#,##0_ "/>
    <numFmt numFmtId="191" formatCode="0_ "/>
    <numFmt numFmtId="192" formatCode="_ &quot;\&quot;* #,##0.0_ ;_ &quot;\&quot;* \-#,##0.0_ ;_ &quot;\&quot;* &quot;-&quot;?_ ;_ @_ "/>
    <numFmt numFmtId="193" formatCode="#,##0_ ;[Red]\-#,##0\ "/>
    <numFmt numFmtId="194" formatCode="#,##0;[Red]#,##0"/>
    <numFmt numFmtId="195" formatCode="#,##0.0;[Red]#,##0.0"/>
    <numFmt numFmtId="196" formatCode="#,##0.0;&quot;△ &quot;#,##0.0"/>
    <numFmt numFmtId="197" formatCode="#,##0.00;&quot;△ &quot;#,##0.00"/>
    <numFmt numFmtId="198" formatCode="0.0;&quot;△ &quot;0.0"/>
    <numFmt numFmtId="199" formatCode="0.00;&quot;△ &quot;0.00"/>
    <numFmt numFmtId="200" formatCode="#,##0.000;&quot;△ &quot;#,##0.000"/>
    <numFmt numFmtId="201" formatCode="&quot;Yes&quot;;&quot;Yes&quot;;&quot;No&quot;"/>
    <numFmt numFmtId="202" formatCode="&quot;True&quot;;&quot;True&quot;;&quot;False&quot;"/>
    <numFmt numFmtId="203" formatCode="&quot;On&quot;;&quot;On&quot;;&quot;Off&quot;"/>
    <numFmt numFmtId="204" formatCode="[$€-2]\ #,##0.00_);[Red]\([$€-2]\ #,##0.00\)"/>
    <numFmt numFmtId="205" formatCode="#,##0.0;&quot;▲ &quot;#,##0.0"/>
  </numFmts>
  <fonts count="50">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0.5"/>
      <name val="ＭＳ Ｐ明朝"/>
      <family val="1"/>
    </font>
    <font>
      <sz val="12"/>
      <name val="ＭＳ Ｐ明朝"/>
      <family val="1"/>
    </font>
    <font>
      <sz val="8"/>
      <name val="ＭＳ Ｐ明朝"/>
      <family val="1"/>
    </font>
    <font>
      <sz val="18"/>
      <name val="ＭＳ Ｐ明朝"/>
      <family val="1"/>
    </font>
    <font>
      <b/>
      <sz val="10"/>
      <name val="ＭＳ Ｐ明朝"/>
      <family val="1"/>
    </font>
    <font>
      <sz val="10"/>
      <name val="ＭＳ Ｐゴシック"/>
      <family val="3"/>
    </font>
    <font>
      <b/>
      <sz val="11"/>
      <name val="ＭＳ Ｐ明朝"/>
      <family val="1"/>
    </font>
    <font>
      <sz val="9"/>
      <name val="ＭＳ Ｐゴシック"/>
      <family val="3"/>
    </font>
    <font>
      <u val="single"/>
      <sz val="9"/>
      <name val="ＭＳ Ｐ明朝"/>
      <family val="1"/>
    </font>
    <font>
      <u val="single"/>
      <sz val="11"/>
      <name val="ＭＳ Ｐ明朝"/>
      <family val="1"/>
    </font>
    <font>
      <sz val="6"/>
      <name val="ＭＳ Ｐ明朝"/>
      <family val="1"/>
    </font>
    <font>
      <sz val="7"/>
      <name val="ＭＳ Ｐ明朝"/>
      <family val="1"/>
    </font>
    <font>
      <sz val="9"/>
      <name val="ＭＳ 明朝"/>
      <family val="1"/>
    </font>
    <font>
      <sz val="10.5"/>
      <name val="ＭＳ Ｐゴシック"/>
      <family val="3"/>
    </font>
    <font>
      <sz val="10.5"/>
      <name val="Century"/>
      <family val="1"/>
    </font>
    <font>
      <sz val="9.5"/>
      <name val="ＭＳ Ｐ明朝"/>
      <family val="1"/>
    </font>
    <font>
      <sz val="11"/>
      <color indexed="10"/>
      <name val="ＭＳ Ｐゴシック"/>
      <family val="3"/>
    </font>
    <font>
      <b/>
      <sz val="12"/>
      <name val="ＭＳ Ｐゴシック"/>
      <family val="3"/>
    </font>
    <font>
      <b/>
      <sz val="14"/>
      <name val="ＭＳ Ｐゴシック"/>
      <family val="3"/>
    </font>
    <font>
      <sz val="12"/>
      <name val="ＭＳ Ｐゴシック"/>
      <family val="3"/>
    </font>
    <font>
      <b/>
      <sz val="9"/>
      <name val="ＭＳ Ｐ明朝"/>
      <family val="1"/>
    </font>
    <font>
      <b/>
      <sz val="10"/>
      <color indexed="8"/>
      <name val="ＭＳ ゴシック"/>
      <family val="3"/>
    </font>
    <font>
      <b/>
      <sz val="11"/>
      <name val="ＭＳ Ｐ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Times New Roman"/>
      <family val="1"/>
    </font>
    <font>
      <sz val="9"/>
      <color indexed="8"/>
      <name val="ＭＳ Ｐ明朝"/>
      <family val="1"/>
    </font>
    <font>
      <sz val="8.5"/>
      <color indexed="8"/>
      <name val="ＭＳ Ｐ明朝"/>
      <family val="1"/>
    </font>
    <font>
      <sz val="8"/>
      <color indexed="8"/>
      <name val="ＭＳ Ｐ明朝"/>
      <family val="1"/>
    </font>
    <font>
      <sz val="6"/>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65"/>
        <bgColor indexed="64"/>
      </patternFill>
    </fill>
  </fills>
  <borders count="2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dotted"/>
      <top/>
      <bottom/>
    </border>
    <border>
      <left style="hair"/>
      <right style="hair"/>
      <top style="hair"/>
      <bottom/>
    </border>
    <border>
      <left style="hair"/>
      <right style="hair"/>
      <top style="hair"/>
      <bottom style="hair"/>
    </border>
    <border>
      <left style="hair"/>
      <right/>
      <top style="hair"/>
      <bottom/>
    </border>
    <border>
      <left style="hair"/>
      <right style="hair"/>
      <top/>
      <bottom/>
    </border>
    <border>
      <left style="thin"/>
      <right/>
      <top/>
      <bottom/>
    </border>
    <border>
      <left style="hair"/>
      <right/>
      <top style="hair"/>
      <bottom style="hair"/>
    </border>
    <border>
      <left style="hair"/>
      <right style="hair"/>
      <top/>
      <bottom style="medium"/>
    </border>
    <border>
      <left>
        <color indexed="63"/>
      </left>
      <right/>
      <top style="hair"/>
      <bottom style="hair"/>
    </border>
    <border>
      <left style="thin"/>
      <right style="thin"/>
      <top style="hair"/>
      <bottom style="hair"/>
    </border>
    <border>
      <left style="thin"/>
      <right style="thin"/>
      <top style="thin"/>
      <bottom style="thin"/>
    </border>
    <border>
      <left>
        <color indexed="63"/>
      </left>
      <right/>
      <top style="thin"/>
      <bottom style="thin"/>
    </border>
    <border>
      <left style="hair"/>
      <right>
        <color indexed="63"/>
      </right>
      <top style="thin"/>
      <bottom style="thin"/>
    </border>
    <border>
      <left style="thin"/>
      <right style="thin"/>
      <top style="thin"/>
      <bottom style="hair"/>
    </border>
    <border>
      <left>
        <color indexed="63"/>
      </left>
      <right/>
      <top style="thin"/>
      <bottom style="hair"/>
    </border>
    <border>
      <left style="hair"/>
      <right>
        <color indexed="63"/>
      </right>
      <top style="thin"/>
      <bottom style="hair"/>
    </border>
    <border>
      <left style="thin"/>
      <right style="thin"/>
      <top style="hair"/>
      <bottom style="thin"/>
    </border>
    <border>
      <left>
        <color indexed="63"/>
      </left>
      <right/>
      <top style="hair"/>
      <bottom style="thin"/>
    </border>
    <border>
      <left style="hair"/>
      <right>
        <color indexed="63"/>
      </right>
      <top style="hair"/>
      <bottom style="thin"/>
    </border>
    <border>
      <left style="thin"/>
      <right style="thin"/>
      <top>
        <color indexed="63"/>
      </top>
      <bottom>
        <color indexed="63"/>
      </bottom>
    </border>
    <border>
      <left style="hair"/>
      <right/>
      <top/>
      <bottom/>
    </border>
    <border>
      <left style="thin"/>
      <right style="hair"/>
      <top>
        <color indexed="63"/>
      </top>
      <bottom>
        <color indexed="63"/>
      </bottom>
    </border>
    <border>
      <left style="thin"/>
      <right style="hair"/>
      <top>
        <color indexed="63"/>
      </top>
      <bottom style="thin"/>
    </border>
    <border>
      <left style="thin"/>
      <right style="thin"/>
      <top style="thin"/>
      <bottom>
        <color indexed="63"/>
      </bottom>
    </border>
    <border>
      <left>
        <color indexed="63"/>
      </left>
      <right/>
      <top style="thin"/>
      <bottom>
        <color indexed="63"/>
      </bottom>
    </border>
    <border>
      <left style="hair"/>
      <right>
        <color indexed="63"/>
      </right>
      <top style="thin"/>
      <bottom>
        <color indexed="63"/>
      </bottom>
    </border>
    <border>
      <left/>
      <right style="thin"/>
      <top>
        <color indexed="63"/>
      </top>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medium"/>
      <top>
        <color indexed="63"/>
      </top>
      <bottom>
        <color indexed="63"/>
      </bottom>
    </border>
    <border>
      <left>
        <color indexed="63"/>
      </left>
      <right style="hair"/>
      <top style="hair"/>
      <bottom/>
    </border>
    <border>
      <left>
        <color indexed="63"/>
      </left>
      <right style="hair"/>
      <top/>
      <bottom style="medium"/>
    </border>
    <border>
      <left style="double"/>
      <right style="hair"/>
      <top style="hair"/>
      <bottom/>
    </border>
    <border>
      <left style="double"/>
      <right style="hair"/>
      <top/>
      <bottom style="medium"/>
    </border>
    <border>
      <left>
        <color indexed="63"/>
      </left>
      <right style="medium"/>
      <top style="medium"/>
      <bottom style="hair"/>
    </border>
    <border>
      <left style="thin"/>
      <right style="hair"/>
      <top style="hair"/>
      <bottom/>
    </border>
    <border>
      <left style="thin"/>
      <right style="hair"/>
      <top/>
      <bottom style="medium"/>
    </border>
    <border>
      <left style="medium"/>
      <right style="double"/>
      <top>
        <color indexed="63"/>
      </top>
      <bottom>
        <color indexed="63"/>
      </bottom>
    </border>
    <border>
      <left style="double"/>
      <right style="hair"/>
      <top>
        <color indexed="63"/>
      </top>
      <bottom>
        <color indexed="63"/>
      </bottom>
    </border>
    <border>
      <left style="medium"/>
      <right style="double"/>
      <top>
        <color indexed="63"/>
      </top>
      <bottom style="medium"/>
    </border>
    <border>
      <left style="medium"/>
      <right style="double"/>
      <top style="hair"/>
      <bottom style="hair"/>
    </border>
    <border>
      <left style="double"/>
      <right style="hair"/>
      <top style="hair"/>
      <bottom style="hair"/>
    </border>
    <border>
      <left>
        <color indexed="63"/>
      </left>
      <right style="medium"/>
      <top style="hair"/>
      <bottom style="hair"/>
    </border>
    <border>
      <left style="hair"/>
      <right style="thin"/>
      <top style="hair"/>
      <bottom/>
    </border>
    <border>
      <left style="hair"/>
      <right style="thin"/>
      <top/>
      <bottom style="medium"/>
    </border>
    <border>
      <left style="hair"/>
      <right style="thin"/>
      <top>
        <color indexed="63"/>
      </top>
      <bottom>
        <color indexed="63"/>
      </bottom>
    </border>
    <border>
      <left style="hair"/>
      <right style="thin"/>
      <top style="hair"/>
      <bottom style="hair"/>
    </border>
    <border>
      <left>
        <color indexed="63"/>
      </left>
      <right style="hair"/>
      <top style="medium"/>
      <bottom>
        <color indexed="63"/>
      </bottom>
    </border>
    <border>
      <left>
        <color indexed="63"/>
      </left>
      <right style="hair"/>
      <top style="hair"/>
      <bottom style="hair"/>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top style="hair"/>
      <bottom style="medium"/>
    </border>
    <border>
      <left>
        <color indexed="63"/>
      </left>
      <right/>
      <top style="medium"/>
      <bottom>
        <color indexed="63"/>
      </bottom>
    </border>
    <border>
      <left style="hair"/>
      <right>
        <color indexed="63"/>
      </right>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thin"/>
      <right style="thin"/>
      <top style="hair"/>
      <bottom style="medium"/>
    </border>
    <border>
      <left>
        <color indexed="63"/>
      </left>
      <right/>
      <top style="hair"/>
      <bottom style="medium"/>
    </border>
    <border>
      <left style="hair"/>
      <right>
        <color indexed="63"/>
      </right>
      <top style="hair"/>
      <bottom style="medium"/>
    </border>
    <border>
      <left style="double"/>
      <right style="thin"/>
      <top style="medium"/>
      <bottom>
        <color indexed="63"/>
      </bottom>
    </border>
    <border>
      <left style="double"/>
      <right style="thin"/>
      <top>
        <color indexed="63"/>
      </top>
      <bottom style="medium"/>
    </border>
    <border>
      <left style="double"/>
      <right style="thin"/>
      <top style="thin"/>
      <bottom style="thin"/>
    </border>
    <border>
      <left style="double"/>
      <right style="thin"/>
      <top>
        <color indexed="63"/>
      </top>
      <bottom>
        <color indexed="63"/>
      </bottom>
    </border>
    <border>
      <left style="double"/>
      <right style="thin"/>
      <top style="hair"/>
      <bottom style="thin"/>
    </border>
    <border>
      <left style="double"/>
      <right style="thin"/>
      <top style="thin"/>
      <bottom style="hair"/>
    </border>
    <border>
      <left style="double"/>
      <right style="thin"/>
      <top style="hair"/>
      <bottom style="hair"/>
    </border>
    <border>
      <left style="double"/>
      <right style="thin"/>
      <top style="thin"/>
      <bottom>
        <color indexed="63"/>
      </bottom>
    </border>
    <border>
      <left style="double"/>
      <right style="thin"/>
      <top style="hair"/>
      <bottom style="medium"/>
    </border>
    <border>
      <left>
        <color indexed="63"/>
      </left>
      <right style="medium"/>
      <top style="thin"/>
      <bottom>
        <color indexed="63"/>
      </bottom>
    </border>
    <border>
      <left style="medium"/>
      <right>
        <color indexed="63"/>
      </right>
      <top>
        <color indexed="63"/>
      </top>
      <bottom style="thin"/>
    </border>
    <border>
      <left>
        <color indexed="63"/>
      </left>
      <right style="medium"/>
      <top style="hair"/>
      <bottom style="thin"/>
    </border>
    <border>
      <left>
        <color indexed="63"/>
      </left>
      <right style="medium"/>
      <top style="hair"/>
      <bottom style="medium"/>
    </border>
    <border>
      <left style="double"/>
      <right style="thin"/>
      <top style="medium"/>
      <bottom style="medium"/>
    </border>
    <border>
      <left style="thin"/>
      <right style="thin"/>
      <top style="medium"/>
      <bottom style="medium"/>
    </border>
    <border>
      <left>
        <color indexed="63"/>
      </left>
      <right style="medium"/>
      <top style="medium"/>
      <bottom style="medium"/>
    </border>
    <border>
      <left style="medium"/>
      <right style="double"/>
      <top style="thin"/>
      <bottom style="hair"/>
    </border>
    <border>
      <left style="medium"/>
      <right style="double"/>
      <top style="hair"/>
      <bottom style="thin"/>
    </border>
    <border>
      <left style="medium"/>
      <right style="double"/>
      <top style="hair"/>
      <bottom style="medium"/>
    </border>
    <border>
      <left>
        <color indexed="63"/>
      </left>
      <right style="thin"/>
      <top>
        <color indexed="63"/>
      </top>
      <bottom style="medium"/>
    </border>
    <border>
      <left style="medium"/>
      <right style="double"/>
      <top style="medium"/>
      <bottom>
        <color indexed="63"/>
      </bottom>
    </border>
    <border>
      <left style="thin"/>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style="thin"/>
      <right style="hair"/>
      <top style="hair"/>
      <bottom style="medium"/>
    </border>
    <border>
      <left>
        <color indexed="63"/>
      </left>
      <right style="thin"/>
      <top style="hair"/>
      <bottom style="medium"/>
    </border>
    <border>
      <left>
        <color indexed="63"/>
      </left>
      <right style="hair"/>
      <top style="medium"/>
      <bottom style="medium"/>
    </border>
    <border>
      <left style="hair"/>
      <right style="hair"/>
      <top style="medium"/>
      <bottom style="medium"/>
    </border>
    <border>
      <left style="hair"/>
      <right/>
      <top style="medium"/>
      <bottom style="medium"/>
    </border>
    <border>
      <left style="hair"/>
      <right style="medium"/>
      <top style="medium"/>
      <bottom style="medium"/>
    </border>
    <border>
      <left style="hair"/>
      <right style="double"/>
      <top style="hair"/>
      <bottom style="thin"/>
    </border>
    <border>
      <left style="hair"/>
      <right style="hair"/>
      <top style="medium"/>
      <bottom style="hair"/>
    </border>
    <border>
      <left style="hair"/>
      <right style="medium"/>
      <top style="medium"/>
      <bottom style="hair"/>
    </border>
    <border>
      <left style="hair"/>
      <right style="medium"/>
      <top style="hair"/>
      <bottom style="hair"/>
    </border>
    <border>
      <left style="hair"/>
      <right style="medium"/>
      <top style="hair"/>
      <bottom/>
    </border>
    <border>
      <left>
        <color indexed="63"/>
      </left>
      <right style="hair"/>
      <top style="medium"/>
      <bottom style="hair"/>
    </border>
    <border>
      <left style="medium"/>
      <right style="double"/>
      <top style="medium"/>
      <bottom style="medium"/>
    </border>
    <border>
      <left style="medium"/>
      <right style="double"/>
      <top style="medium"/>
      <bottom style="hair"/>
    </border>
    <border>
      <left style="medium"/>
      <right style="double"/>
      <top style="hair"/>
      <bottom/>
    </border>
    <border>
      <left>
        <color indexed="63"/>
      </left>
      <right style="hair"/>
      <top/>
      <bottom/>
    </border>
    <border>
      <left/>
      <right style="double"/>
      <top>
        <color indexed="63"/>
      </top>
      <bottom>
        <color indexed="63"/>
      </bottom>
    </border>
    <border>
      <left style="hair"/>
      <right style="hair"/>
      <top style="medium"/>
      <bottom>
        <color indexed="63"/>
      </bottom>
    </border>
    <border>
      <left style="hair"/>
      <right style="medium"/>
      <top style="medium"/>
      <bottom>
        <color indexed="63"/>
      </bottom>
    </border>
    <border>
      <left style="medium"/>
      <right>
        <color indexed="63"/>
      </right>
      <top style="medium"/>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style="medium"/>
    </border>
    <border>
      <left style="thin"/>
      <right style="hair"/>
      <top style="medium"/>
      <bottom style="medium"/>
    </border>
    <border>
      <left style="medium"/>
      <right style="double"/>
      <top style="thin"/>
      <bottom style="medium"/>
    </border>
    <border>
      <left style="hair"/>
      <right>
        <color indexed="63"/>
      </right>
      <top>
        <color indexed="63"/>
      </top>
      <bottom style="medium"/>
    </border>
    <border>
      <left style="hair"/>
      <right style="hair"/>
      <top style="hair"/>
      <bottom style="medium"/>
    </border>
    <border>
      <left>
        <color indexed="63"/>
      </left>
      <right style="thin"/>
      <top style="hair"/>
      <bottom/>
    </border>
    <border>
      <left style="hair"/>
      <right style="thin"/>
      <top style="hair"/>
      <bottom style="medium"/>
    </border>
    <border>
      <left/>
      <right style="thin"/>
      <top>
        <color indexed="63"/>
      </top>
      <bottom style="hair"/>
    </border>
    <border>
      <left style="thin"/>
      <right/>
      <top/>
      <bottom style="medium"/>
    </border>
    <border>
      <left>
        <color indexed="63"/>
      </left>
      <right/>
      <top style="hair"/>
      <bottom>
        <color indexed="63"/>
      </bottom>
    </border>
    <border>
      <left style="medium"/>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hair"/>
      <right style="double"/>
      <top style="thin"/>
      <bottom style="hair"/>
    </border>
    <border>
      <left/>
      <right style="hair"/>
      <top style="thin"/>
      <bottom style="hair"/>
    </border>
    <border>
      <left style="hair"/>
      <right style="double"/>
      <top style="hair"/>
      <bottom style="hair"/>
    </border>
    <border>
      <left style="hair"/>
      <right style="double"/>
      <top style="hair"/>
      <bottom>
        <color indexed="63"/>
      </bottom>
    </border>
    <border>
      <left style="hair"/>
      <right style="double"/>
      <top style="hair"/>
      <bottom style="medium"/>
    </border>
    <border>
      <left>
        <color indexed="63"/>
      </left>
      <right style="hair"/>
      <top style="hair"/>
      <bottom style="medium"/>
    </border>
    <border>
      <left style="hair"/>
      <right>
        <color indexed="63"/>
      </right>
      <top>
        <color indexed="63"/>
      </top>
      <bottom style="thin"/>
    </border>
    <border>
      <left style="thin"/>
      <right style="thin"/>
      <top>
        <color indexed="63"/>
      </top>
      <bottom style="thin"/>
    </border>
    <border>
      <left style="thin"/>
      <right style="thin"/>
      <top style="hair"/>
      <bottom>
        <color indexed="63"/>
      </bottom>
    </border>
    <border>
      <left>
        <color indexed="63"/>
      </left>
      <right>
        <color indexed="63"/>
      </right>
      <top style="medium"/>
      <bottom style="medium"/>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color indexed="63"/>
      </top>
      <bottom style="thin"/>
    </border>
    <border>
      <left style="thin"/>
      <right style="medium"/>
      <top style="thin"/>
      <bottom style="thin"/>
    </border>
    <border>
      <left style="thin"/>
      <right style="medium"/>
      <top style="hair"/>
      <bottom>
        <color indexed="63"/>
      </bottom>
    </border>
    <border>
      <left style="thin"/>
      <right style="medium"/>
      <top style="thin"/>
      <bottom style="hair"/>
    </border>
    <border>
      <left style="thin"/>
      <right style="medium"/>
      <top style="hair"/>
      <bottom style="thin"/>
    </border>
    <border>
      <left style="thin"/>
      <right style="medium"/>
      <top style="hair"/>
      <bottom style="medium"/>
    </border>
    <border>
      <left style="medium"/>
      <right>
        <color indexed="63"/>
      </right>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medium"/>
      <bottom style="thin"/>
    </border>
    <border>
      <left/>
      <right style="hair"/>
      <top style="medium"/>
      <bottom style="thin"/>
    </border>
    <border>
      <left/>
      <right style="medium"/>
      <top style="medium"/>
      <bottom style="thin"/>
    </border>
    <border>
      <left/>
      <right style="double"/>
      <top/>
      <bottom style="medium"/>
    </border>
    <border>
      <left style="thin"/>
      <right/>
      <top style="medium"/>
      <bottom style="thin"/>
    </border>
    <border>
      <left>
        <color indexed="63"/>
      </left>
      <right style="thin"/>
      <top style="medium"/>
      <bottom style="thin"/>
    </border>
    <border>
      <left style="thin"/>
      <right/>
      <top style="thin"/>
      <bottom>
        <color indexed="63"/>
      </bottom>
    </border>
    <border>
      <left style="double"/>
      <right/>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double"/>
      <right>
        <color indexed="63"/>
      </right>
      <top style="medium"/>
      <bottom>
        <color indexed="63"/>
      </bottom>
    </border>
    <border>
      <left>
        <color indexed="63"/>
      </left>
      <right style="thin"/>
      <top style="medium"/>
      <bottom style="hair"/>
    </border>
    <border>
      <left style="thin"/>
      <right style="double"/>
      <top style="thin"/>
      <bottom style="hair"/>
    </border>
    <border>
      <left style="thin"/>
      <right style="double"/>
      <top style="hair"/>
      <bottom style="hair"/>
    </border>
    <border>
      <left style="thin"/>
      <right style="double"/>
      <top style="hair"/>
      <bottom style="thin"/>
    </border>
    <border>
      <left style="thin"/>
      <right style="double"/>
      <top style="hair"/>
      <bottom style="medium"/>
    </border>
    <border>
      <left>
        <color indexed="63"/>
      </left>
      <right>
        <color indexed="63"/>
      </right>
      <top>
        <color indexed="63"/>
      </top>
      <bottom style="hair"/>
    </border>
    <border>
      <left style="thin"/>
      <right style="double"/>
      <top style="hair"/>
      <bottom>
        <color indexed="63"/>
      </bottom>
    </border>
    <border>
      <left style="thin"/>
      <right>
        <color indexed="63"/>
      </right>
      <top style="hair"/>
      <bottom>
        <color indexed="63"/>
      </bottom>
    </border>
    <border>
      <left style="medium"/>
      <right/>
      <top style="medium"/>
      <bottom>
        <color indexed="63"/>
      </bottom>
    </border>
    <border>
      <left style="double"/>
      <right/>
      <top style="hair"/>
      <bottom style="hair"/>
    </border>
    <border>
      <left style="double"/>
      <right style="medium"/>
      <top style="medium"/>
      <bottom style="medium"/>
    </border>
    <border>
      <left style="medium"/>
      <right style="medium"/>
      <top style="medium"/>
      <bottom style="medium"/>
    </border>
    <border>
      <left style="double"/>
      <right style="medium"/>
      <top style="medium"/>
      <bottom>
        <color indexed="63"/>
      </bottom>
    </border>
    <border>
      <left style="medium"/>
      <right style="medium"/>
      <top style="medium"/>
      <bottom>
        <color indexed="63"/>
      </bottom>
    </border>
    <border>
      <left style="medium"/>
      <right style="medium"/>
      <top>
        <color indexed="63"/>
      </top>
      <bottom style="medium"/>
    </border>
    <border>
      <left style="double"/>
      <right style="medium"/>
      <top style="hair"/>
      <bottom style="hair"/>
    </border>
    <border>
      <left style="medium"/>
      <right style="medium"/>
      <top style="hair"/>
      <bottom style="hair"/>
    </border>
    <border>
      <left>
        <color indexed="63"/>
      </left>
      <right style="double"/>
      <top style="hair"/>
      <bottom style="hair"/>
    </border>
    <border>
      <left>
        <color indexed="63"/>
      </left>
      <right style="double"/>
      <top style="thin"/>
      <bottom>
        <color indexed="63"/>
      </bottom>
    </border>
    <border>
      <left/>
      <right style="double"/>
      <top style="thin"/>
      <bottom style="thin"/>
    </border>
    <border>
      <left>
        <color indexed="63"/>
      </left>
      <right style="double"/>
      <top>
        <color indexed="63"/>
      </top>
      <bottom style="thin"/>
    </border>
    <border>
      <left>
        <color indexed="63"/>
      </left>
      <right style="double"/>
      <top style="medium"/>
      <bottom/>
    </border>
    <border>
      <left style="double"/>
      <right/>
      <top>
        <color indexed="63"/>
      </top>
      <bottom style="medium"/>
    </border>
    <border>
      <left>
        <color indexed="63"/>
      </left>
      <right style="hair"/>
      <top style="thin"/>
      <bottom style="medium"/>
    </border>
    <border>
      <left style="hair"/>
      <right style="hair"/>
      <top style="thin"/>
      <bottom style="medium"/>
    </border>
    <border>
      <left style="hair"/>
      <right style="medium"/>
      <top style="thin"/>
      <bottom style="medium"/>
    </border>
    <border>
      <left>
        <color indexed="63"/>
      </left>
      <right style="double"/>
      <top style="hair"/>
      <bottom>
        <color indexed="63"/>
      </bottom>
    </border>
    <border>
      <left>
        <color indexed="63"/>
      </left>
      <right style="double"/>
      <top style="thin"/>
      <bottom style="hair"/>
    </border>
    <border>
      <left>
        <color indexed="63"/>
      </left>
      <right style="double"/>
      <top style="hair"/>
      <bottom style="thin"/>
    </border>
    <border>
      <left style="double"/>
      <right>
        <color indexed="63"/>
      </right>
      <top style="thin"/>
      <bottom style="medium"/>
    </border>
    <border>
      <left style="thin"/>
      <right style="hair"/>
      <top style="thin"/>
      <bottom style="medium"/>
    </border>
    <border>
      <left>
        <color indexed="63"/>
      </left>
      <right style="thin"/>
      <top style="thin"/>
      <bottom style="medium"/>
    </border>
    <border>
      <left>
        <color indexed="63"/>
      </left>
      <right>
        <color indexed="63"/>
      </right>
      <top style="thin"/>
      <bottom style="medium"/>
    </border>
    <border>
      <left style="thin"/>
      <right/>
      <top style="thin"/>
      <bottom style="medium"/>
    </border>
    <border>
      <left>
        <color indexed="63"/>
      </left>
      <right style="medium"/>
      <top style="thin"/>
      <bottom style="medium"/>
    </border>
    <border>
      <left style="hair"/>
      <right style="thin"/>
      <top style="thin"/>
      <bottom style="medium"/>
    </border>
    <border>
      <left style="thin"/>
      <right>
        <color indexed="63"/>
      </right>
      <top>
        <color indexed="63"/>
      </top>
      <bottom style="thin"/>
    </border>
    <border>
      <left style="hair"/>
      <right style="hair"/>
      <top>
        <color indexed="63"/>
      </top>
      <bottom style="thin"/>
    </border>
    <border>
      <left style="hair"/>
      <right style="thin"/>
      <top>
        <color indexed="63"/>
      </top>
      <bottom style="thin"/>
    </border>
    <border>
      <left style="hair"/>
      <right style="hair"/>
      <top>
        <color indexed="63"/>
      </top>
      <bottom style="hair"/>
    </border>
    <border>
      <left style="hair"/>
      <right style="medium"/>
      <top/>
      <bottom/>
    </border>
    <border>
      <left style="hair"/>
      <right style="medium"/>
      <top>
        <color indexed="63"/>
      </top>
      <bottom style="hair"/>
    </border>
    <border>
      <left style="medium"/>
      <right/>
      <top>
        <color indexed="63"/>
      </top>
      <bottom style="hair"/>
    </border>
    <border>
      <left style="medium"/>
      <right>
        <color indexed="63"/>
      </right>
      <top style="hair"/>
      <bottom>
        <color indexed="63"/>
      </bottom>
    </border>
    <border>
      <left>
        <color indexed="63"/>
      </left>
      <right style="hair"/>
      <top>
        <color indexed="63"/>
      </top>
      <bottom style="hair"/>
    </border>
    <border>
      <left style="double"/>
      <right style="medium"/>
      <top>
        <color indexed="63"/>
      </top>
      <bottom style="hair"/>
    </border>
    <border>
      <left style="double"/>
      <right style="medium"/>
      <top style="hair"/>
      <bottom/>
    </border>
    <border>
      <left style="double"/>
      <right style="medium"/>
      <top>
        <color indexed="63"/>
      </top>
      <bottom>
        <color indexed="63"/>
      </bottom>
    </border>
    <border>
      <left style="medium"/>
      <right style="hair"/>
      <top style="medium"/>
      <bottom style="medium"/>
    </border>
    <border>
      <left style="medium"/>
      <right style="hair"/>
      <top/>
      <bottom/>
    </border>
    <border>
      <left style="medium"/>
      <right style="hair"/>
      <top>
        <color indexed="63"/>
      </top>
      <bottom style="medium"/>
    </border>
    <border>
      <left style="medium"/>
      <right style="hair"/>
      <top style="medium"/>
      <bottom>
        <color indexed="63"/>
      </bottom>
    </border>
    <border>
      <left style="medium"/>
      <right style="hair"/>
      <top style="hair"/>
      <bottom style="hair"/>
    </border>
    <border>
      <left style="double"/>
      <right style="medium"/>
      <top>
        <color indexed="63"/>
      </top>
      <bottom style="medium"/>
    </border>
    <border>
      <left>
        <color indexed="63"/>
      </left>
      <right style="hair"/>
      <top style="hair"/>
      <bottom style="thin"/>
    </border>
    <border>
      <left style="double"/>
      <right style="thin"/>
      <top style="hair"/>
      <bottom>
        <color indexed="63"/>
      </bottom>
    </border>
    <border>
      <left style="double"/>
      <right style="thin"/>
      <top style="thin"/>
      <bottom style="medium"/>
    </border>
    <border>
      <left style="thin"/>
      <right/>
      <top>
        <color indexed="63"/>
      </top>
      <bottom style="hair"/>
    </border>
    <border>
      <left style="hair"/>
      <right style="thin"/>
      <top>
        <color indexed="63"/>
      </top>
      <bottom style="hair"/>
    </border>
    <border>
      <left style="thin"/>
      <right style="thin"/>
      <top>
        <color indexed="63"/>
      </top>
      <bottom style="hair"/>
    </border>
    <border>
      <left>
        <color indexed="63"/>
      </left>
      <right style="medium"/>
      <top>
        <color indexed="63"/>
      </top>
      <bottom style="hair"/>
    </border>
    <border>
      <left>
        <color indexed="63"/>
      </left>
      <right style="medium"/>
      <top>
        <color indexed="63"/>
      </top>
      <bottom style="thin"/>
    </border>
    <border>
      <left>
        <color indexed="63"/>
      </left>
      <right style="medium"/>
      <top style="thin"/>
      <bottom style="thin"/>
    </border>
    <border>
      <left>
        <color indexed="63"/>
      </left>
      <right style="double"/>
      <top style="hair"/>
      <bottom style="medium"/>
    </border>
    <border>
      <left style="thin"/>
      <right>
        <color indexed="63"/>
      </right>
      <top style="dashed"/>
      <bottom>
        <color indexed="63"/>
      </bottom>
    </border>
    <border>
      <left>
        <color indexed="63"/>
      </left>
      <right style="medium"/>
      <top style="hair"/>
      <bottom>
        <color indexed="63"/>
      </bottom>
    </border>
    <border>
      <left style="thin"/>
      <right style="hair"/>
      <top style="thin"/>
      <bottom>
        <color indexed="63"/>
      </bottom>
    </border>
    <border>
      <left style="hair"/>
      <right style="hair"/>
      <top style="thin"/>
      <bottom/>
    </border>
    <border>
      <left style="hair"/>
      <right style="thin"/>
      <top style="thin"/>
      <bottom>
        <color indexed="63"/>
      </bottom>
    </border>
    <border>
      <left>
        <color indexed="63"/>
      </left>
      <right style="thin"/>
      <top>
        <color indexed="63"/>
      </top>
      <bottom style="thin"/>
    </border>
    <border>
      <left style="thin"/>
      <right>
        <color indexed="63"/>
      </right>
      <top style="thin"/>
      <bottom style="thin"/>
    </border>
    <border>
      <left style="double"/>
      <right/>
      <top style="medium"/>
      <bottom style="hair"/>
    </border>
    <border>
      <left style="thin"/>
      <right/>
      <top style="medium"/>
      <bottom style="hair"/>
    </border>
    <border>
      <left/>
      <right/>
      <top style="medium"/>
      <bottom style="hair"/>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double"/>
      <top style="medium"/>
      <bottom style="medium"/>
    </border>
    <border>
      <left style="hair"/>
      <right style="thin"/>
      <top style="medium"/>
      <bottom style="medium"/>
    </border>
    <border>
      <left style="thin"/>
      <right style="double"/>
      <top>
        <color indexed="63"/>
      </top>
      <bottom style="medium"/>
    </border>
    <border>
      <left style="hair"/>
      <right style="hair"/>
      <top style="thin"/>
      <bottom style="thin"/>
    </border>
    <border>
      <left style="medium"/>
      <right style="thin"/>
      <top style="thin"/>
      <bottom style="thin"/>
    </border>
    <border>
      <left style="thin"/>
      <right style="double"/>
      <top style="thin"/>
      <bottom style="thin"/>
    </border>
    <border>
      <left style="thin"/>
      <right style="double"/>
      <top>
        <color indexed="63"/>
      </top>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double"/>
      <top style="medium"/>
      <bottom style="thin"/>
    </border>
    <border>
      <left style="medium"/>
      <right style="thin"/>
      <top style="thin"/>
      <bottom style="medium"/>
    </border>
    <border>
      <left style="thin"/>
      <right style="double"/>
      <top style="thin"/>
      <bottom style="medium"/>
    </border>
    <border>
      <left>
        <color indexed="63"/>
      </left>
      <right style="thin"/>
      <top style="medium"/>
      <bottom style="medium"/>
    </border>
    <border>
      <left style="thin"/>
      <right style="medium"/>
      <top style="medium"/>
      <bottom style="medium"/>
    </border>
    <border>
      <left style="thin"/>
      <right style="hair"/>
      <top style="thin"/>
      <bottom style="thin"/>
    </border>
    <border>
      <left style="hair"/>
      <right style="thin"/>
      <top style="thin"/>
      <bottom style="thin"/>
    </border>
    <border>
      <left>
        <color indexed="63"/>
      </left>
      <right style="thin"/>
      <top style="thin"/>
      <bottom style="thin"/>
    </border>
    <border>
      <left style="medium"/>
      <right>
        <color indexed="63"/>
      </right>
      <top style="medium"/>
      <bottom style="thin"/>
    </border>
    <border>
      <left style="hair"/>
      <right style="thin"/>
      <top style="medium"/>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color indexed="63"/>
      </left>
      <right style="double"/>
      <top>
        <color indexed="63"/>
      </top>
      <bottom style="hair"/>
    </border>
    <border>
      <left>
        <color indexed="63"/>
      </left>
      <right style="double"/>
      <top style="medium"/>
      <bottom style="medium"/>
    </border>
    <border>
      <left style="thin"/>
      <right/>
      <top style="medium"/>
      <bottom style="medium"/>
    </border>
    <border>
      <left style="double"/>
      <right/>
      <top style="medium"/>
      <bottom style="medium"/>
    </border>
    <border>
      <left/>
      <right style="double"/>
      <top style="medium"/>
      <bottom style="thin"/>
    </border>
    <border>
      <left style="medium"/>
      <right style="thin"/>
      <top style="medium"/>
      <bottom style="hair"/>
    </border>
    <border>
      <left style="thin"/>
      <right style="double"/>
      <top style="medium"/>
      <bottom style="hair"/>
    </border>
    <border>
      <left style="medium"/>
      <right style="thin"/>
      <top style="hair"/>
      <bottom style="medium"/>
    </border>
    <border>
      <left style="thin"/>
      <right style="thin"/>
      <top style="medium"/>
      <bottom style="hair"/>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3"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7"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44" fillId="4" borderId="0" applyNumberFormat="0" applyBorder="0" applyAlignment="0" applyProtection="0"/>
  </cellStyleXfs>
  <cellXfs count="1506">
    <xf numFmtId="0" fontId="0" fillId="0" borderId="0" xfId="0" applyAlignment="1">
      <alignment/>
    </xf>
    <xf numFmtId="0" fontId="3" fillId="0" borderId="0" xfId="0" applyFont="1" applyAlignment="1">
      <alignment/>
    </xf>
    <xf numFmtId="0" fontId="4" fillId="0" borderId="0" xfId="0" applyFont="1" applyBorder="1" applyAlignment="1">
      <alignment horizontal="justify" vertical="center"/>
    </xf>
    <xf numFmtId="0" fontId="4" fillId="0" borderId="0" xfId="0" applyFont="1" applyBorder="1" applyAlignment="1">
      <alignment horizontal="justify" vertical="center"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10" xfId="0" applyFont="1" applyBorder="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xf>
    <xf numFmtId="38" fontId="3" fillId="0" borderId="0" xfId="48" applyFont="1" applyBorder="1" applyAlignment="1">
      <alignment vertical="center"/>
    </xf>
    <xf numFmtId="0" fontId="3" fillId="0" borderId="0" xfId="0" applyFont="1" applyFill="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xf>
    <xf numFmtId="0" fontId="6" fillId="0" borderId="0" xfId="0" applyFont="1" applyBorder="1" applyAlignment="1">
      <alignment vertical="center"/>
    </xf>
    <xf numFmtId="0" fontId="5" fillId="0" borderId="0" xfId="0" applyFont="1" applyBorder="1" applyAlignment="1">
      <alignment horizontal="left" vertical="center"/>
    </xf>
    <xf numFmtId="38" fontId="5" fillId="0" borderId="0" xfId="48" applyFont="1" applyBorder="1" applyAlignment="1">
      <alignment horizontal="right" vertical="center" wrapText="1"/>
    </xf>
    <xf numFmtId="38" fontId="5" fillId="0" borderId="0" xfId="48" applyFont="1" applyBorder="1" applyAlignment="1">
      <alignment horizontal="center" vertical="center" wrapText="1"/>
    </xf>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xf>
    <xf numFmtId="182" fontId="3" fillId="0" borderId="0" xfId="0" applyNumberFormat="1" applyFont="1" applyAlignment="1">
      <alignment vertical="center"/>
    </xf>
    <xf numFmtId="182" fontId="5" fillId="0" borderId="0" xfId="0" applyNumberFormat="1" applyFont="1" applyAlignment="1">
      <alignment vertical="center"/>
    </xf>
    <xf numFmtId="182" fontId="5" fillId="0" borderId="0" xfId="0" applyNumberFormat="1" applyFont="1" applyBorder="1" applyAlignment="1">
      <alignment vertical="center"/>
    </xf>
    <xf numFmtId="182" fontId="3" fillId="0" borderId="0" xfId="0" applyNumberFormat="1" applyFont="1" applyBorder="1" applyAlignment="1">
      <alignment vertical="center"/>
    </xf>
    <xf numFmtId="3" fontId="3" fillId="0" borderId="0" xfId="0" applyNumberFormat="1" applyFont="1" applyBorder="1" applyAlignment="1">
      <alignment horizontal="right" vertical="center"/>
    </xf>
    <xf numFmtId="0" fontId="6"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3" fillId="0" borderId="0" xfId="0" applyFont="1" applyBorder="1" applyAlignment="1">
      <alignment/>
    </xf>
    <xf numFmtId="0" fontId="10"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xf>
    <xf numFmtId="49" fontId="4" fillId="0" borderId="0" xfId="0" applyNumberFormat="1" applyFont="1" applyBorder="1" applyAlignment="1">
      <alignment horizontal="left" vertical="center"/>
    </xf>
    <xf numFmtId="49" fontId="4" fillId="0" borderId="0"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0" fontId="6" fillId="0" borderId="0" xfId="0" applyFont="1" applyAlignment="1">
      <alignment vertical="center"/>
    </xf>
    <xf numFmtId="0" fontId="5" fillId="0" borderId="0" xfId="0" applyFont="1" applyFill="1" applyBorder="1" applyAlignment="1">
      <alignment vertical="center"/>
    </xf>
    <xf numFmtId="0" fontId="3" fillId="0" borderId="11" xfId="0" applyFont="1" applyBorder="1" applyAlignment="1">
      <alignment horizontal="center"/>
    </xf>
    <xf numFmtId="0" fontId="4" fillId="0" borderId="0" xfId="0" applyFont="1" applyAlignment="1">
      <alignment horizontal="right" vertical="center"/>
    </xf>
    <xf numFmtId="38" fontId="6" fillId="0" borderId="0" xfId="48" applyFont="1" applyBorder="1" applyAlignment="1">
      <alignment horizontal="right" vertical="center" wrapText="1"/>
    </xf>
    <xf numFmtId="0" fontId="4" fillId="0" borderId="0" xfId="0" applyFont="1" applyAlignment="1">
      <alignment horizontal="left" vertical="center"/>
    </xf>
    <xf numFmtId="0" fontId="12" fillId="0" borderId="10" xfId="0" applyFont="1" applyBorder="1" applyAlignment="1">
      <alignment vertical="center"/>
    </xf>
    <xf numFmtId="178" fontId="3" fillId="0" borderId="0" xfId="0" applyNumberFormat="1" applyFont="1" applyAlignment="1">
      <alignment/>
    </xf>
    <xf numFmtId="191" fontId="3" fillId="0" borderId="0" xfId="0" applyNumberFormat="1" applyFont="1" applyAlignment="1">
      <alignment/>
    </xf>
    <xf numFmtId="192" fontId="3" fillId="0" borderId="0" xfId="0" applyNumberFormat="1" applyFont="1" applyAlignment="1">
      <alignment/>
    </xf>
    <xf numFmtId="178" fontId="5" fillId="0" borderId="0" xfId="0" applyNumberFormat="1" applyFont="1" applyAlignment="1">
      <alignment vertical="center"/>
    </xf>
    <xf numFmtId="0" fontId="8" fillId="0" borderId="0" xfId="0" applyFont="1" applyAlignment="1">
      <alignment/>
    </xf>
    <xf numFmtId="0" fontId="3" fillId="0" borderId="0" xfId="0" applyFont="1" applyBorder="1" applyAlignment="1">
      <alignment vertical="center" wrapText="1"/>
    </xf>
    <xf numFmtId="0" fontId="5" fillId="0" borderId="0" xfId="0" applyFont="1" applyBorder="1" applyAlignment="1">
      <alignment/>
    </xf>
    <xf numFmtId="0" fontId="14" fillId="0" borderId="0" xfId="0" applyFont="1" applyAlignment="1">
      <alignment vertical="center"/>
    </xf>
    <xf numFmtId="0" fontId="15" fillId="0" borderId="0" xfId="0" applyFont="1" applyAlignment="1">
      <alignment vertical="center"/>
    </xf>
    <xf numFmtId="0" fontId="9" fillId="0" borderId="0" xfId="0" applyFont="1" applyAlignment="1">
      <alignment horizontal="center" vertical="top"/>
    </xf>
    <xf numFmtId="0" fontId="3" fillId="0" borderId="0" xfId="0" applyFont="1" applyAlignment="1">
      <alignment/>
    </xf>
    <xf numFmtId="0" fontId="11" fillId="0" borderId="0" xfId="0" applyFont="1" applyBorder="1" applyAlignment="1">
      <alignment horizontal="right" vertical="center"/>
    </xf>
    <xf numFmtId="0" fontId="6" fillId="0" borderId="0" xfId="0" applyFont="1" applyBorder="1" applyAlignment="1">
      <alignment horizontal="justify" vertical="center" wrapText="1"/>
    </xf>
    <xf numFmtId="193" fontId="8" fillId="0" borderId="12" xfId="48" applyNumberFormat="1" applyFont="1" applyBorder="1" applyAlignment="1">
      <alignment horizontal="right" vertical="center" wrapText="1"/>
    </xf>
    <xf numFmtId="184" fontId="4" fillId="0" borderId="0" xfId="0" applyNumberFormat="1" applyFont="1" applyAlignment="1">
      <alignment horizontal="right" vertical="center"/>
    </xf>
    <xf numFmtId="184" fontId="6" fillId="0" borderId="0" xfId="0" applyNumberFormat="1" applyFont="1" applyBorder="1" applyAlignment="1">
      <alignment vertical="center"/>
    </xf>
    <xf numFmtId="184" fontId="3" fillId="0" borderId="0" xfId="0" applyNumberFormat="1" applyFont="1" applyAlignment="1">
      <alignment vertical="center"/>
    </xf>
    <xf numFmtId="184" fontId="3" fillId="0" borderId="0" xfId="0" applyNumberFormat="1" applyFont="1" applyBorder="1" applyAlignment="1">
      <alignment vertical="center"/>
    </xf>
    <xf numFmtId="182" fontId="6" fillId="0" borderId="0" xfId="0" applyNumberFormat="1" applyFont="1" applyBorder="1" applyAlignment="1">
      <alignment horizontal="right" vertical="center" wrapText="1"/>
    </xf>
    <xf numFmtId="0" fontId="3" fillId="0" borderId="13" xfId="0" applyFont="1" applyBorder="1" applyAlignment="1">
      <alignment horizontal="center" vertical="center"/>
    </xf>
    <xf numFmtId="0" fontId="3" fillId="0" borderId="0" xfId="0" applyFont="1" applyFill="1" applyAlignment="1">
      <alignment vertical="center"/>
    </xf>
    <xf numFmtId="0" fontId="3" fillId="24" borderId="0" xfId="0" applyFont="1" applyFill="1" applyAlignment="1">
      <alignment vertical="center"/>
    </xf>
    <xf numFmtId="58" fontId="5" fillId="0" borderId="0" xfId="0" applyNumberFormat="1" applyFont="1" applyBorder="1" applyAlignment="1">
      <alignment horizontal="left" vertical="center"/>
    </xf>
    <xf numFmtId="193" fontId="8" fillId="0" borderId="11" xfId="48" applyNumberFormat="1" applyFont="1" applyBorder="1" applyAlignment="1">
      <alignment horizontal="right" vertical="center" wrapText="1"/>
    </xf>
    <xf numFmtId="3" fontId="3" fillId="0" borderId="0" xfId="0" applyNumberFormat="1" applyFont="1" applyAlignment="1">
      <alignment vertical="center"/>
    </xf>
    <xf numFmtId="177" fontId="6" fillId="0" borderId="0" xfId="0" applyNumberFormat="1" applyFont="1" applyFill="1" applyBorder="1" applyAlignment="1">
      <alignment horizontal="center" vertical="center" wrapText="1"/>
    </xf>
    <xf numFmtId="3" fontId="3" fillId="0" borderId="0" xfId="0" applyNumberFormat="1" applyFont="1" applyAlignment="1">
      <alignment/>
    </xf>
    <xf numFmtId="0" fontId="4" fillId="24" borderId="0" xfId="0" applyFont="1" applyFill="1" applyBorder="1" applyAlignment="1">
      <alignment horizontal="center" vertical="center" wrapText="1"/>
    </xf>
    <xf numFmtId="3" fontId="6" fillId="24" borderId="0" xfId="0" applyNumberFormat="1" applyFont="1" applyFill="1" applyBorder="1" applyAlignment="1">
      <alignment horizontal="right" vertical="center" wrapText="1"/>
    </xf>
    <xf numFmtId="0" fontId="6" fillId="24" borderId="0" xfId="0" applyFont="1" applyFill="1" applyBorder="1" applyAlignment="1">
      <alignment horizontal="right" vertical="center" wrapText="1"/>
    </xf>
    <xf numFmtId="0" fontId="3" fillId="24" borderId="0" xfId="0" applyFont="1" applyFill="1" applyBorder="1" applyAlignment="1">
      <alignment vertical="center"/>
    </xf>
    <xf numFmtId="193" fontId="8" fillId="0" borderId="0" xfId="48" applyNumberFormat="1" applyFont="1" applyFill="1" applyBorder="1" applyAlignment="1">
      <alignment horizontal="right" vertical="center" wrapText="1"/>
    </xf>
    <xf numFmtId="193" fontId="8" fillId="0" borderId="14" xfId="48" applyNumberFormat="1" applyFont="1" applyFill="1" applyBorder="1" applyAlignment="1">
      <alignment horizontal="right" vertical="center" wrapText="1"/>
    </xf>
    <xf numFmtId="38" fontId="3" fillId="0" borderId="0" xfId="0" applyNumberFormat="1" applyFont="1" applyAlignment="1">
      <alignment vertical="center"/>
    </xf>
    <xf numFmtId="0" fontId="5" fillId="24" borderId="0" xfId="0" applyFont="1" applyFill="1" applyAlignment="1">
      <alignment vertical="center"/>
    </xf>
    <xf numFmtId="184" fontId="4" fillId="0" borderId="0" xfId="0" applyNumberFormat="1" applyFont="1" applyFill="1" applyAlignment="1">
      <alignment horizontal="right" vertical="center"/>
    </xf>
    <xf numFmtId="184" fontId="3" fillId="0" borderId="0" xfId="0" applyNumberFormat="1" applyFont="1" applyFill="1" applyAlignment="1">
      <alignment vertical="center"/>
    </xf>
    <xf numFmtId="177" fontId="6" fillId="0" borderId="0" xfId="0" applyNumberFormat="1" applyFont="1" applyBorder="1" applyAlignment="1">
      <alignment horizontal="center" vertical="center"/>
    </xf>
    <xf numFmtId="3" fontId="6" fillId="0" borderId="0" xfId="0" applyNumberFormat="1" applyFont="1" applyBorder="1" applyAlignment="1">
      <alignment horizontal="right" vertical="center"/>
    </xf>
    <xf numFmtId="0" fontId="4" fillId="0" borderId="0" xfId="0" applyFont="1" applyAlignment="1">
      <alignment/>
    </xf>
    <xf numFmtId="0" fontId="13" fillId="0" borderId="0" xfId="0" applyFont="1" applyBorder="1" applyAlignment="1">
      <alignment vertical="center"/>
    </xf>
    <xf numFmtId="0" fontId="3" fillId="0" borderId="0" xfId="0" applyFont="1" applyBorder="1" applyAlignment="1">
      <alignment/>
    </xf>
    <xf numFmtId="0" fontId="4" fillId="0" borderId="0" xfId="0" applyFont="1" applyBorder="1" applyAlignment="1">
      <alignment horizontal="right"/>
    </xf>
    <xf numFmtId="182" fontId="4"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38" fontId="6" fillId="0" borderId="0" xfId="48" applyFont="1" applyBorder="1" applyAlignment="1">
      <alignment horizontal="right" vertical="center"/>
    </xf>
    <xf numFmtId="38" fontId="8" fillId="0" borderId="0" xfId="48" applyFont="1" applyBorder="1" applyAlignment="1">
      <alignment vertical="center"/>
    </xf>
    <xf numFmtId="38" fontId="3" fillId="0" borderId="0" xfId="0" applyNumberFormat="1" applyFont="1" applyBorder="1" applyAlignment="1">
      <alignment vertical="center"/>
    </xf>
    <xf numFmtId="183" fontId="3" fillId="0" borderId="0" xfId="0" applyNumberFormat="1" applyFont="1" applyAlignment="1">
      <alignment vertical="center"/>
    </xf>
    <xf numFmtId="0" fontId="20" fillId="0" borderId="0" xfId="0" applyFont="1" applyAlignment="1">
      <alignment horizontal="justify"/>
    </xf>
    <xf numFmtId="0" fontId="3" fillId="0" borderId="15" xfId="0" applyFont="1" applyBorder="1" applyAlignment="1">
      <alignment horizontal="center" vertical="center"/>
    </xf>
    <xf numFmtId="184" fontId="6" fillId="0" borderId="0" xfId="0" applyNumberFormat="1" applyFont="1" applyBorder="1" applyAlignment="1">
      <alignment horizontal="right" vertical="center"/>
    </xf>
    <xf numFmtId="184" fontId="6" fillId="0" borderId="0" xfId="48" applyNumberFormat="1" applyFont="1" applyBorder="1" applyAlignment="1">
      <alignment horizontal="right" vertical="center"/>
    </xf>
    <xf numFmtId="184" fontId="6" fillId="0" borderId="16" xfId="0" applyNumberFormat="1" applyFont="1" applyBorder="1" applyAlignment="1">
      <alignment horizontal="right" vertical="center" wrapText="1"/>
    </xf>
    <xf numFmtId="184" fontId="6" fillId="0" borderId="0" xfId="0" applyNumberFormat="1" applyFont="1" applyBorder="1" applyAlignment="1">
      <alignment horizontal="right" vertical="center" wrapText="1"/>
    </xf>
    <xf numFmtId="184" fontId="8" fillId="0" borderId="0" xfId="0" applyNumberFormat="1" applyFont="1" applyBorder="1" applyAlignment="1">
      <alignment horizontal="left" vertical="center" wrapText="1"/>
    </xf>
    <xf numFmtId="49" fontId="6" fillId="24" borderId="0" xfId="0" applyNumberFormat="1" applyFont="1" applyFill="1" applyBorder="1" applyAlignment="1">
      <alignment horizontal="right" vertical="center" wrapText="1"/>
    </xf>
    <xf numFmtId="187" fontId="6" fillId="0" borderId="0" xfId="0" applyNumberFormat="1" applyFont="1" applyBorder="1" applyAlignment="1">
      <alignment vertical="center" wrapText="1"/>
    </xf>
    <xf numFmtId="187" fontId="6" fillId="24" borderId="0" xfId="0" applyNumberFormat="1" applyFont="1" applyFill="1" applyBorder="1" applyAlignment="1">
      <alignment horizontal="right" vertical="center" wrapText="1"/>
    </xf>
    <xf numFmtId="0" fontId="4" fillId="0" borderId="0" xfId="0" applyNumberFormat="1" applyFont="1" applyBorder="1" applyAlignment="1">
      <alignment horizontal="left" vertical="center" wrapText="1"/>
    </xf>
    <xf numFmtId="0" fontId="5" fillId="0" borderId="0" xfId="0" applyFont="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19" fillId="0" borderId="0" xfId="0" applyFont="1" applyAlignment="1">
      <alignment vertical="center"/>
    </xf>
    <xf numFmtId="184" fontId="8" fillId="0" borderId="0" xfId="48" applyNumberFormat="1" applyFont="1" applyBorder="1" applyAlignment="1">
      <alignment vertical="center"/>
    </xf>
    <xf numFmtId="0" fontId="5" fillId="0" borderId="0" xfId="0" applyFont="1" applyAlignment="1">
      <alignment/>
    </xf>
    <xf numFmtId="0" fontId="3" fillId="0" borderId="0" xfId="0" applyFont="1" applyAlignment="1">
      <alignment horizontal="right"/>
    </xf>
    <xf numFmtId="0" fontId="3" fillId="0" borderId="17" xfId="0" applyFont="1" applyBorder="1" applyAlignment="1">
      <alignment horizontal="center" vertical="top"/>
    </xf>
    <xf numFmtId="184" fontId="6" fillId="0" borderId="18" xfId="48" applyNumberFormat="1" applyFont="1" applyBorder="1" applyAlignment="1">
      <alignment horizontal="right" vertical="center"/>
    </xf>
    <xf numFmtId="184" fontId="6" fillId="0" borderId="19" xfId="48" applyNumberFormat="1" applyFont="1" applyBorder="1" applyAlignment="1">
      <alignment horizontal="right" vertical="center"/>
    </xf>
    <xf numFmtId="184" fontId="6" fillId="0" borderId="16" xfId="48" applyNumberFormat="1" applyFont="1" applyBorder="1" applyAlignment="1">
      <alignment horizontal="right" vertical="center"/>
    </xf>
    <xf numFmtId="184" fontId="6" fillId="0" borderId="20" xfId="48" applyNumberFormat="1" applyFont="1" applyBorder="1" applyAlignment="1">
      <alignment horizontal="right" vertical="center"/>
    </xf>
    <xf numFmtId="184" fontId="6" fillId="0" borderId="21" xfId="48" applyNumberFormat="1" applyFont="1" applyBorder="1" applyAlignment="1">
      <alignment horizontal="right" vertical="center"/>
    </xf>
    <xf numFmtId="184" fontId="6" fillId="0" borderId="22" xfId="48" applyNumberFormat="1" applyFont="1" applyBorder="1" applyAlignment="1">
      <alignment horizontal="right" vertical="center"/>
    </xf>
    <xf numFmtId="184" fontId="6" fillId="0" borderId="23" xfId="48" applyNumberFormat="1" applyFont="1" applyBorder="1" applyAlignment="1">
      <alignment horizontal="right" vertical="center"/>
    </xf>
    <xf numFmtId="184" fontId="5" fillId="0" borderId="23" xfId="48" applyNumberFormat="1" applyFont="1" applyBorder="1" applyAlignment="1">
      <alignment horizontal="right" vertical="center"/>
    </xf>
    <xf numFmtId="184" fontId="6" fillId="0" borderId="24" xfId="48" applyNumberFormat="1" applyFont="1" applyBorder="1" applyAlignment="1">
      <alignment horizontal="right" vertical="center"/>
    </xf>
    <xf numFmtId="184" fontId="6" fillId="0" borderId="25" xfId="48" applyNumberFormat="1" applyFont="1" applyBorder="1" applyAlignment="1">
      <alignment horizontal="right" vertical="center"/>
    </xf>
    <xf numFmtId="184" fontId="6" fillId="0" borderId="26" xfId="48" applyNumberFormat="1" applyFont="1" applyBorder="1" applyAlignment="1">
      <alignment horizontal="right" vertical="center"/>
    </xf>
    <xf numFmtId="184" fontId="6" fillId="0" borderId="27" xfId="48" applyNumberFormat="1" applyFont="1" applyBorder="1" applyAlignment="1">
      <alignment horizontal="right" vertical="center"/>
    </xf>
    <xf numFmtId="184" fontId="6" fillId="0" borderId="28" xfId="48" applyNumberFormat="1" applyFont="1" applyBorder="1" applyAlignment="1">
      <alignment horizontal="right" vertical="center"/>
    </xf>
    <xf numFmtId="38" fontId="6" fillId="0" borderId="23" xfId="48" applyFont="1" applyBorder="1" applyAlignment="1">
      <alignment horizontal="right" vertical="center"/>
    </xf>
    <xf numFmtId="38" fontId="5" fillId="0" borderId="23" xfId="48" applyFont="1" applyBorder="1" applyAlignment="1">
      <alignment horizontal="right" vertical="center"/>
    </xf>
    <xf numFmtId="38" fontId="6" fillId="0" borderId="24" xfId="48" applyFont="1" applyBorder="1" applyAlignment="1">
      <alignment horizontal="right" vertical="center"/>
    </xf>
    <xf numFmtId="38" fontId="6" fillId="0" borderId="25" xfId="48" applyFont="1" applyBorder="1" applyAlignment="1">
      <alignment horizontal="right" vertical="center"/>
    </xf>
    <xf numFmtId="196" fontId="6" fillId="0" borderId="19" xfId="48" applyNumberFormat="1" applyFont="1" applyBorder="1" applyAlignment="1">
      <alignment horizontal="right" vertical="center"/>
    </xf>
    <xf numFmtId="196" fontId="6" fillId="0" borderId="18" xfId="48" applyNumberFormat="1" applyFont="1" applyBorder="1" applyAlignment="1">
      <alignment horizontal="right" vertical="center"/>
    </xf>
    <xf numFmtId="196" fontId="6" fillId="0" borderId="16" xfId="48" applyNumberFormat="1" applyFont="1" applyBorder="1" applyAlignment="1">
      <alignment horizontal="right" vertical="center"/>
    </xf>
    <xf numFmtId="196" fontId="6" fillId="0" borderId="26" xfId="48" applyNumberFormat="1" applyFont="1" applyBorder="1" applyAlignment="1">
      <alignment horizontal="right" vertical="center"/>
    </xf>
    <xf numFmtId="196" fontId="6" fillId="0" borderId="27" xfId="48" applyNumberFormat="1" applyFont="1" applyBorder="1" applyAlignment="1">
      <alignment horizontal="right" vertical="center"/>
    </xf>
    <xf numFmtId="196" fontId="6" fillId="0" borderId="28" xfId="48" applyNumberFormat="1" applyFont="1" applyBorder="1" applyAlignment="1">
      <alignment horizontal="right" vertical="center"/>
    </xf>
    <xf numFmtId="184" fontId="6" fillId="0" borderId="29" xfId="48" applyNumberFormat="1" applyFont="1" applyBorder="1" applyAlignment="1">
      <alignment horizontal="right" vertical="center"/>
    </xf>
    <xf numFmtId="184" fontId="6" fillId="0" borderId="30" xfId="48" applyNumberFormat="1" applyFont="1" applyBorder="1" applyAlignment="1">
      <alignment horizontal="right" vertical="center"/>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184" fontId="6" fillId="0" borderId="33" xfId="48" applyNumberFormat="1" applyFont="1" applyBorder="1" applyAlignment="1">
      <alignment horizontal="right" vertical="center"/>
    </xf>
    <xf numFmtId="184" fontId="6" fillId="0" borderId="34" xfId="48" applyNumberFormat="1" applyFont="1" applyBorder="1" applyAlignment="1">
      <alignment horizontal="right" vertical="center"/>
    </xf>
    <xf numFmtId="184" fontId="6" fillId="0" borderId="35" xfId="48" applyNumberFormat="1" applyFont="1" applyBorder="1" applyAlignment="1">
      <alignment horizontal="right" vertical="center"/>
    </xf>
    <xf numFmtId="0" fontId="3" fillId="0" borderId="16" xfId="0" applyFont="1" applyBorder="1" applyAlignment="1">
      <alignment horizontal="right" vertical="center" wrapText="1"/>
    </xf>
    <xf numFmtId="0" fontId="3" fillId="0" borderId="28" xfId="0" applyFont="1" applyBorder="1" applyAlignment="1">
      <alignment horizontal="right" vertical="center" wrapText="1"/>
    </xf>
    <xf numFmtId="184" fontId="6" fillId="0" borderId="33" xfId="0" applyNumberFormat="1" applyFont="1" applyBorder="1" applyAlignment="1">
      <alignment horizontal="right" vertical="center" wrapText="1"/>
    </xf>
    <xf numFmtId="184" fontId="6" fillId="0" borderId="19" xfId="0" applyNumberFormat="1" applyFont="1" applyBorder="1" applyAlignment="1">
      <alignment horizontal="right" vertical="center" wrapText="1"/>
    </xf>
    <xf numFmtId="184" fontId="6" fillId="0" borderId="26" xfId="0" applyNumberFormat="1" applyFont="1" applyBorder="1" applyAlignment="1">
      <alignment horizontal="right" vertical="center" wrapText="1"/>
    </xf>
    <xf numFmtId="180" fontId="6" fillId="0" borderId="33" xfId="0" applyNumberFormat="1" applyFont="1" applyBorder="1" applyAlignment="1">
      <alignment horizontal="right" vertical="center" wrapText="1"/>
    </xf>
    <xf numFmtId="180" fontId="6" fillId="0" borderId="19" xfId="0" applyNumberFormat="1" applyFont="1" applyBorder="1" applyAlignment="1">
      <alignment horizontal="right" vertical="center" wrapText="1"/>
    </xf>
    <xf numFmtId="180" fontId="6" fillId="0" borderId="26" xfId="0" applyNumberFormat="1" applyFont="1" applyBorder="1" applyAlignment="1">
      <alignment horizontal="right" vertical="center" wrapText="1"/>
    </xf>
    <xf numFmtId="0" fontId="5" fillId="0" borderId="36" xfId="0" applyFont="1" applyFill="1" applyBorder="1" applyAlignment="1">
      <alignment horizontal="left" vertical="center"/>
    </xf>
    <xf numFmtId="184" fontId="4" fillId="0" borderId="24" xfId="0" applyNumberFormat="1" applyFont="1" applyBorder="1" applyAlignment="1">
      <alignment horizontal="right" vertical="center" wrapText="1"/>
    </xf>
    <xf numFmtId="184" fontId="4" fillId="0" borderId="37" xfId="0" applyNumberFormat="1" applyFont="1" applyBorder="1" applyAlignment="1">
      <alignment horizontal="right" vertical="center" wrapText="1"/>
    </xf>
    <xf numFmtId="184" fontId="4" fillId="0" borderId="18" xfId="0" applyNumberFormat="1" applyFont="1" applyBorder="1" applyAlignment="1">
      <alignment horizontal="right" vertical="center" wrapText="1"/>
    </xf>
    <xf numFmtId="184" fontId="4" fillId="0" borderId="38" xfId="0" applyNumberFormat="1" applyFont="1" applyBorder="1" applyAlignment="1">
      <alignment horizontal="right" vertical="center" wrapText="1"/>
    </xf>
    <xf numFmtId="184" fontId="4" fillId="0" borderId="27" xfId="0" applyNumberFormat="1" applyFont="1" applyBorder="1" applyAlignment="1">
      <alignment horizontal="right" vertical="center" wrapText="1"/>
    </xf>
    <xf numFmtId="184" fontId="4" fillId="0" borderId="39" xfId="0" applyNumberFormat="1" applyFont="1" applyBorder="1" applyAlignment="1">
      <alignment horizontal="right" vertical="center" wrapText="1"/>
    </xf>
    <xf numFmtId="184" fontId="4" fillId="0" borderId="40" xfId="0" applyNumberFormat="1" applyFont="1" applyBorder="1" applyAlignment="1">
      <alignment horizontal="right" vertical="center" wrapText="1"/>
    </xf>
    <xf numFmtId="184" fontId="4" fillId="0" borderId="41" xfId="0" applyNumberFormat="1" applyFont="1" applyBorder="1" applyAlignment="1">
      <alignment horizontal="right" vertical="center" wrapText="1"/>
    </xf>
    <xf numFmtId="184" fontId="4" fillId="0" borderId="42" xfId="0" applyNumberFormat="1" applyFont="1" applyBorder="1" applyAlignment="1">
      <alignment horizontal="right" vertical="center" wrapText="1"/>
    </xf>
    <xf numFmtId="184" fontId="4" fillId="0" borderId="43" xfId="0" applyNumberFormat="1" applyFont="1" applyBorder="1" applyAlignment="1">
      <alignment/>
    </xf>
    <xf numFmtId="184" fontId="4" fillId="0" borderId="44" xfId="0" applyNumberFormat="1" applyFont="1" applyBorder="1" applyAlignment="1">
      <alignment/>
    </xf>
    <xf numFmtId="184" fontId="4" fillId="0" borderId="45" xfId="0" applyNumberFormat="1" applyFont="1" applyBorder="1" applyAlignment="1">
      <alignment/>
    </xf>
    <xf numFmtId="184" fontId="4" fillId="0" borderId="43" xfId="0" applyNumberFormat="1" applyFont="1" applyBorder="1" applyAlignment="1">
      <alignment horizontal="right" vertical="center" wrapText="1"/>
    </xf>
    <xf numFmtId="184" fontId="4" fillId="0" borderId="44" xfId="0" applyNumberFormat="1" applyFont="1" applyBorder="1" applyAlignment="1">
      <alignment horizontal="right" vertical="center" wrapText="1"/>
    </xf>
    <xf numFmtId="184" fontId="4" fillId="0" borderId="45" xfId="0" applyNumberFormat="1" applyFont="1" applyBorder="1" applyAlignment="1">
      <alignment horizontal="right" vertical="center" wrapText="1"/>
    </xf>
    <xf numFmtId="196" fontId="6" fillId="0" borderId="46" xfId="0" applyNumberFormat="1" applyFont="1" applyBorder="1" applyAlignment="1">
      <alignment horizontal="right" vertical="center"/>
    </xf>
    <xf numFmtId="0" fontId="3" fillId="0" borderId="47" xfId="0" applyFont="1" applyBorder="1" applyAlignment="1">
      <alignment horizontal="center"/>
    </xf>
    <xf numFmtId="0" fontId="3" fillId="0" borderId="48" xfId="0" applyFont="1" applyBorder="1" applyAlignment="1">
      <alignment horizontal="center" vertical="top"/>
    </xf>
    <xf numFmtId="0" fontId="3" fillId="0" borderId="49" xfId="0" applyFont="1" applyBorder="1" applyAlignment="1">
      <alignment horizontal="center"/>
    </xf>
    <xf numFmtId="0" fontId="3" fillId="0" borderId="50" xfId="0" applyFont="1" applyBorder="1" applyAlignment="1">
      <alignment horizontal="center" vertical="top"/>
    </xf>
    <xf numFmtId="0" fontId="3" fillId="0" borderId="51" xfId="0" applyFont="1" applyBorder="1" applyAlignment="1">
      <alignment horizontal="center" vertical="center"/>
    </xf>
    <xf numFmtId="0" fontId="3" fillId="0" borderId="52" xfId="0" applyFont="1" applyBorder="1" applyAlignment="1">
      <alignment horizontal="center"/>
    </xf>
    <xf numFmtId="0" fontId="3" fillId="0" borderId="53" xfId="0" applyFont="1" applyBorder="1" applyAlignment="1">
      <alignment horizontal="center" vertical="top"/>
    </xf>
    <xf numFmtId="0" fontId="21" fillId="0" borderId="54" xfId="0" applyFont="1" applyBorder="1" applyAlignment="1">
      <alignment horizontal="right" vertical="center"/>
    </xf>
    <xf numFmtId="180" fontId="6" fillId="0" borderId="55" xfId="0" applyNumberFormat="1" applyFont="1" applyFill="1" applyBorder="1" applyAlignment="1">
      <alignment horizontal="right" vertical="center"/>
    </xf>
    <xf numFmtId="185" fontId="6" fillId="0" borderId="31" xfId="48" applyNumberFormat="1" applyFont="1" applyBorder="1" applyAlignment="1">
      <alignment horizontal="right" vertical="center"/>
    </xf>
    <xf numFmtId="180" fontId="6" fillId="0" borderId="31" xfId="0" applyNumberFormat="1" applyFont="1" applyBorder="1" applyAlignment="1">
      <alignment horizontal="right" vertical="center"/>
    </xf>
    <xf numFmtId="0" fontId="3" fillId="0" borderId="54" xfId="0" applyFont="1" applyBorder="1" applyAlignment="1">
      <alignment horizontal="right" vertical="center"/>
    </xf>
    <xf numFmtId="0" fontId="3" fillId="0" borderId="56" xfId="0" applyFont="1" applyBorder="1" applyAlignment="1">
      <alignment horizontal="right" vertical="center"/>
    </xf>
    <xf numFmtId="0" fontId="3" fillId="0" borderId="57" xfId="0" applyFont="1" applyBorder="1" applyAlignment="1">
      <alignment horizontal="right" vertical="center"/>
    </xf>
    <xf numFmtId="180" fontId="6" fillId="0" borderId="58" xfId="0" applyNumberFormat="1" applyFont="1" applyFill="1" applyBorder="1" applyAlignment="1">
      <alignment horizontal="right" vertical="center"/>
    </xf>
    <xf numFmtId="185" fontId="6" fillId="0" borderId="41" xfId="48" applyNumberFormat="1" applyFont="1" applyBorder="1" applyAlignment="1">
      <alignment horizontal="right" vertical="center"/>
    </xf>
    <xf numFmtId="180" fontId="6" fillId="0" borderId="41" xfId="0" applyNumberFormat="1" applyFont="1" applyBorder="1" applyAlignment="1">
      <alignment horizontal="right" vertical="center"/>
    </xf>
    <xf numFmtId="196" fontId="6" fillId="0" borderId="59" xfId="0" applyNumberFormat="1" applyFont="1" applyBorder="1" applyAlignment="1">
      <alignment horizontal="right" vertical="center"/>
    </xf>
    <xf numFmtId="185" fontId="6" fillId="0" borderId="41" xfId="48" applyNumberFormat="1" applyFont="1" applyFill="1" applyBorder="1" applyAlignment="1">
      <alignment horizontal="right" vertical="center"/>
    </xf>
    <xf numFmtId="180" fontId="6" fillId="0" borderId="41" xfId="0" applyNumberFormat="1" applyFont="1" applyFill="1" applyBorder="1" applyAlignment="1">
      <alignment horizontal="right" vertical="center"/>
    </xf>
    <xf numFmtId="196" fontId="6" fillId="0" borderId="59" xfId="0" applyNumberFormat="1" applyFont="1" applyFill="1" applyBorder="1" applyAlignment="1">
      <alignment horizontal="right" vertical="center"/>
    </xf>
    <xf numFmtId="0" fontId="3" fillId="0" borderId="60" xfId="0" applyFont="1" applyBorder="1" applyAlignment="1">
      <alignment horizontal="center"/>
    </xf>
    <xf numFmtId="0" fontId="3" fillId="0" borderId="61" xfId="0" applyFont="1" applyBorder="1" applyAlignment="1">
      <alignment horizontal="center" vertical="top"/>
    </xf>
    <xf numFmtId="180" fontId="6" fillId="0" borderId="14" xfId="0" applyNumberFormat="1" applyFont="1" applyBorder="1" applyAlignment="1">
      <alignment horizontal="right" vertical="center"/>
    </xf>
    <xf numFmtId="177" fontId="6" fillId="0" borderId="14" xfId="0" applyNumberFormat="1" applyFont="1" applyBorder="1" applyAlignment="1">
      <alignment horizontal="center" vertical="center"/>
    </xf>
    <xf numFmtId="178" fontId="6" fillId="0" borderId="14" xfId="0" applyNumberFormat="1" applyFont="1" applyBorder="1" applyAlignment="1">
      <alignment horizontal="right" vertical="center"/>
    </xf>
    <xf numFmtId="177" fontId="6" fillId="0" borderId="62" xfId="0" applyNumberFormat="1" applyFont="1" applyBorder="1" applyAlignment="1">
      <alignment horizontal="center" vertical="center"/>
    </xf>
    <xf numFmtId="180" fontId="6" fillId="0" borderId="12" xfId="0" applyNumberFormat="1" applyFont="1" applyBorder="1" applyAlignment="1">
      <alignment horizontal="right" vertical="center"/>
    </xf>
    <xf numFmtId="177" fontId="6" fillId="0" borderId="12" xfId="0" applyNumberFormat="1" applyFont="1" applyBorder="1" applyAlignment="1">
      <alignment horizontal="center" vertical="center"/>
    </xf>
    <xf numFmtId="178" fontId="6" fillId="0" borderId="12" xfId="0" applyNumberFormat="1" applyFont="1" applyBorder="1" applyAlignment="1">
      <alignment horizontal="right" vertical="center"/>
    </xf>
    <xf numFmtId="177" fontId="6" fillId="0" borderId="63" xfId="0" applyNumberFormat="1" applyFont="1" applyBorder="1" applyAlignment="1">
      <alignment horizontal="center" vertical="center"/>
    </xf>
    <xf numFmtId="180" fontId="6" fillId="0" borderId="12" xfId="0" applyNumberFormat="1" applyFont="1" applyFill="1" applyBorder="1" applyAlignment="1">
      <alignment horizontal="right" vertical="center"/>
    </xf>
    <xf numFmtId="177" fontId="6" fillId="0" borderId="12" xfId="0" applyNumberFormat="1" applyFont="1" applyFill="1" applyBorder="1" applyAlignment="1">
      <alignment horizontal="center" vertical="center"/>
    </xf>
    <xf numFmtId="177" fontId="6" fillId="0" borderId="63" xfId="0" applyNumberFormat="1" applyFont="1" applyFill="1" applyBorder="1" applyAlignment="1">
      <alignment horizontal="center" vertical="center"/>
    </xf>
    <xf numFmtId="178" fontId="6" fillId="0" borderId="12" xfId="0" applyNumberFormat="1" applyFont="1" applyFill="1" applyBorder="1" applyAlignment="1">
      <alignment horizontal="right" vertical="center"/>
    </xf>
    <xf numFmtId="49" fontId="6" fillId="0" borderId="12" xfId="0" applyNumberFormat="1" applyFont="1" applyFill="1" applyBorder="1" applyAlignment="1">
      <alignment horizontal="right" vertical="center"/>
    </xf>
    <xf numFmtId="178" fontId="3" fillId="0" borderId="11" xfId="0" applyNumberFormat="1" applyFont="1" applyBorder="1" applyAlignment="1">
      <alignment horizontal="center"/>
    </xf>
    <xf numFmtId="178" fontId="3" fillId="0" borderId="17" xfId="0" applyNumberFormat="1" applyFont="1" applyBorder="1" applyAlignment="1">
      <alignment horizontal="center" vertical="top"/>
    </xf>
    <xf numFmtId="181" fontId="6" fillId="0" borderId="31" xfId="0" applyNumberFormat="1" applyFont="1" applyBorder="1" applyAlignment="1">
      <alignment horizontal="right" vertical="center"/>
    </xf>
    <xf numFmtId="181" fontId="6" fillId="0" borderId="41" xfId="0" applyNumberFormat="1" applyFont="1" applyBorder="1" applyAlignment="1">
      <alignment horizontal="right" vertical="center"/>
    </xf>
    <xf numFmtId="181" fontId="6" fillId="0" borderId="41" xfId="0" applyNumberFormat="1" applyFont="1" applyFill="1" applyBorder="1" applyAlignment="1">
      <alignment horizontal="right" vertical="center"/>
    </xf>
    <xf numFmtId="0" fontId="6" fillId="0" borderId="30"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6" xfId="0" applyNumberFormat="1" applyFont="1" applyFill="1" applyBorder="1" applyAlignment="1">
      <alignment horizontal="right" vertical="center"/>
    </xf>
    <xf numFmtId="178" fontId="6" fillId="0" borderId="16" xfId="0" applyNumberFormat="1" applyFont="1" applyFill="1" applyBorder="1" applyAlignment="1">
      <alignment horizontal="right" vertical="center"/>
    </xf>
    <xf numFmtId="178" fontId="6" fillId="0" borderId="16" xfId="0" applyNumberFormat="1" applyFont="1" applyFill="1" applyBorder="1" applyAlignment="1">
      <alignment horizontal="right" vertical="center" shrinkToFit="1"/>
    </xf>
    <xf numFmtId="49" fontId="6" fillId="0" borderId="64" xfId="0" applyNumberFormat="1" applyFont="1" applyBorder="1" applyAlignment="1">
      <alignment vertical="center"/>
    </xf>
    <xf numFmtId="49" fontId="6" fillId="0" borderId="65" xfId="0" applyNumberFormat="1" applyFont="1" applyBorder="1" applyAlignment="1">
      <alignment vertical="center"/>
    </xf>
    <xf numFmtId="49" fontId="6" fillId="0" borderId="65" xfId="0" applyNumberFormat="1" applyFont="1" applyFill="1" applyBorder="1" applyAlignment="1">
      <alignment vertical="center"/>
    </xf>
    <xf numFmtId="49" fontId="6" fillId="0" borderId="65" xfId="0" applyNumberFormat="1" applyFont="1" applyFill="1" applyBorder="1" applyAlignment="1">
      <alignment vertical="center" shrinkToFi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0" xfId="0" applyFont="1" applyBorder="1" applyAlignment="1">
      <alignment horizontal="center" vertical="top"/>
    </xf>
    <xf numFmtId="197" fontId="6" fillId="0" borderId="66" xfId="0" applyNumberFormat="1" applyFont="1" applyBorder="1" applyAlignment="1">
      <alignment horizontal="right" vertical="center"/>
    </xf>
    <xf numFmtId="197" fontId="6" fillId="0" borderId="71" xfId="0" applyNumberFormat="1" applyFont="1" applyBorder="1" applyAlignment="1">
      <alignment horizontal="right" vertical="center"/>
    </xf>
    <xf numFmtId="197" fontId="6" fillId="0" borderId="72" xfId="0" applyNumberFormat="1" applyFont="1" applyBorder="1" applyAlignment="1">
      <alignment horizontal="right" vertical="center"/>
    </xf>
    <xf numFmtId="0" fontId="3" fillId="0" borderId="73" xfId="0" applyFont="1" applyBorder="1" applyAlignment="1">
      <alignment horizontal="justify" vertical="center" wrapText="1"/>
    </xf>
    <xf numFmtId="0" fontId="3" fillId="0" borderId="74" xfId="0" applyFont="1" applyBorder="1" applyAlignment="1">
      <alignment horizontal="justify" vertical="center" wrapText="1"/>
    </xf>
    <xf numFmtId="0" fontId="3" fillId="0" borderId="75" xfId="0" applyFont="1" applyBorder="1" applyAlignment="1">
      <alignment horizontal="justify" vertical="center" wrapText="1"/>
    </xf>
    <xf numFmtId="0" fontId="3" fillId="0" borderId="67" xfId="0" applyFont="1" applyBorder="1" applyAlignment="1">
      <alignment horizontal="justify" vertical="center" wrapText="1"/>
    </xf>
    <xf numFmtId="184" fontId="6" fillId="0" borderId="76" xfId="48" applyNumberFormat="1" applyFont="1" applyBorder="1" applyAlignment="1">
      <alignment horizontal="right" vertical="center"/>
    </xf>
    <xf numFmtId="184" fontId="6" fillId="0" borderId="77" xfId="48" applyNumberFormat="1" applyFont="1" applyBorder="1" applyAlignment="1">
      <alignment horizontal="right" vertical="center"/>
    </xf>
    <xf numFmtId="184" fontId="6" fillId="0" borderId="78" xfId="48" applyNumberFormat="1" applyFont="1" applyBorder="1" applyAlignment="1">
      <alignment horizontal="right" vertical="center"/>
    </xf>
    <xf numFmtId="0" fontId="5" fillId="0" borderId="18" xfId="0" applyFont="1" applyBorder="1" applyAlignment="1">
      <alignment horizontal="justify" vertical="center" wrapText="1"/>
    </xf>
    <xf numFmtId="0" fontId="5" fillId="0" borderId="27" xfId="0" applyFont="1" applyBorder="1" applyAlignment="1">
      <alignment horizontal="justify"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197" fontId="6" fillId="0" borderId="79" xfId="0" applyNumberFormat="1" applyFont="1" applyBorder="1" applyAlignment="1">
      <alignment horizontal="right" vertical="center"/>
    </xf>
    <xf numFmtId="184" fontId="6" fillId="0" borderId="81" xfId="48" applyNumberFormat="1" applyFont="1" applyBorder="1" applyAlignment="1">
      <alignment horizontal="right" vertical="center"/>
    </xf>
    <xf numFmtId="184" fontId="6" fillId="0" borderId="82" xfId="48" applyNumberFormat="1" applyFont="1" applyBorder="1" applyAlignment="1">
      <alignment horizontal="right" vertical="center"/>
    </xf>
    <xf numFmtId="184" fontId="6" fillId="0" borderId="83" xfId="48" applyNumberFormat="1" applyFont="1" applyBorder="1" applyAlignment="1">
      <alignment horizontal="right" vertical="center"/>
    </xf>
    <xf numFmtId="184" fontId="6" fillId="0" borderId="84" xfId="48" applyNumberFormat="1" applyFont="1" applyBorder="1" applyAlignment="1">
      <alignment horizontal="right" vertical="center"/>
    </xf>
    <xf numFmtId="184" fontId="6" fillId="0" borderId="85" xfId="48" applyNumberFormat="1" applyFont="1" applyBorder="1" applyAlignment="1">
      <alignment horizontal="right" vertical="center"/>
    </xf>
    <xf numFmtId="38" fontId="6" fillId="0" borderId="84" xfId="48" applyFont="1" applyBorder="1" applyAlignment="1">
      <alignment horizontal="right" vertical="center"/>
    </xf>
    <xf numFmtId="196" fontId="6" fillId="0" borderId="85" xfId="48" applyNumberFormat="1" applyFont="1" applyBorder="1" applyAlignment="1">
      <alignment horizontal="right" vertical="center"/>
    </xf>
    <xf numFmtId="196" fontId="6" fillId="0" borderId="83" xfId="48" applyNumberFormat="1" applyFont="1" applyBorder="1" applyAlignment="1">
      <alignment horizontal="right" vertical="center"/>
    </xf>
    <xf numFmtId="184" fontId="6" fillId="0" borderId="86" xfId="48" applyNumberFormat="1" applyFont="1" applyBorder="1" applyAlignment="1">
      <alignment horizontal="right" vertical="center"/>
    </xf>
    <xf numFmtId="184" fontId="6" fillId="0" borderId="87" xfId="48" applyNumberFormat="1" applyFont="1" applyBorder="1" applyAlignment="1">
      <alignment horizontal="right" vertical="center"/>
    </xf>
    <xf numFmtId="184" fontId="6" fillId="0" borderId="88" xfId="0" applyNumberFormat="1" applyFont="1" applyBorder="1" applyAlignment="1">
      <alignment horizontal="right" vertical="center" wrapText="1"/>
    </xf>
    <xf numFmtId="0" fontId="3" fillId="0" borderId="75" xfId="0" applyFont="1" applyBorder="1" applyAlignment="1">
      <alignment horizontal="right" vertical="center" wrapText="1"/>
    </xf>
    <xf numFmtId="184" fontId="6" fillId="0" borderId="59" xfId="0" applyNumberFormat="1" applyFont="1" applyBorder="1" applyAlignment="1">
      <alignment horizontal="right" vertical="center" wrapText="1"/>
    </xf>
    <xf numFmtId="0" fontId="3" fillId="0" borderId="89" xfId="0" applyFont="1" applyBorder="1" applyAlignment="1">
      <alignment horizontal="right" vertical="center" wrapText="1"/>
    </xf>
    <xf numFmtId="184" fontId="6" fillId="0" borderId="90" xfId="0" applyNumberFormat="1" applyFont="1" applyBorder="1" applyAlignment="1">
      <alignment horizontal="right" vertical="center" wrapText="1"/>
    </xf>
    <xf numFmtId="180" fontId="6" fillId="0" borderId="88" xfId="0" applyNumberFormat="1" applyFont="1" applyBorder="1" applyAlignment="1">
      <alignment horizontal="right" vertical="center" wrapText="1"/>
    </xf>
    <xf numFmtId="180" fontId="6" fillId="0" borderId="59" xfId="0" applyNumberFormat="1" applyFont="1" applyBorder="1" applyAlignment="1">
      <alignment horizontal="right" vertical="center" wrapText="1"/>
    </xf>
    <xf numFmtId="180" fontId="6" fillId="0" borderId="90" xfId="0" applyNumberFormat="1" applyFont="1" applyBorder="1" applyAlignment="1">
      <alignment horizontal="right" vertical="center" wrapText="1"/>
    </xf>
    <xf numFmtId="0" fontId="3" fillId="0" borderId="67" xfId="0" applyFont="1" applyBorder="1" applyAlignment="1">
      <alignment horizontal="right" vertical="center" wrapText="1"/>
    </xf>
    <xf numFmtId="0" fontId="3" fillId="0" borderId="78" xfId="0" applyFont="1" applyBorder="1" applyAlignment="1">
      <alignment horizontal="right" vertical="center" wrapText="1"/>
    </xf>
    <xf numFmtId="184" fontId="6" fillId="0" borderId="76" xfId="0" applyNumberFormat="1" applyFont="1" applyBorder="1" applyAlignment="1">
      <alignment horizontal="right" vertical="center" wrapText="1"/>
    </xf>
    <xf numFmtId="184" fontId="6" fillId="0" borderId="91" xfId="0" applyNumberFormat="1" applyFont="1" applyBorder="1" applyAlignment="1">
      <alignment horizontal="right" vertical="center" wrapText="1"/>
    </xf>
    <xf numFmtId="184" fontId="6" fillId="0" borderId="86" xfId="0" applyNumberFormat="1" applyFont="1" applyBorder="1" applyAlignment="1">
      <alignment horizontal="right" vertical="center" wrapText="1"/>
    </xf>
    <xf numFmtId="184" fontId="6" fillId="0" borderId="85" xfId="0" applyNumberFormat="1" applyFont="1" applyBorder="1" applyAlignment="1">
      <alignment horizontal="right" vertical="center" wrapText="1"/>
    </xf>
    <xf numFmtId="184" fontId="6" fillId="0" borderId="83" xfId="0" applyNumberFormat="1" applyFont="1" applyBorder="1" applyAlignment="1">
      <alignment horizontal="right" vertical="center" wrapText="1"/>
    </xf>
    <xf numFmtId="180" fontId="6" fillId="0" borderId="86" xfId="0" applyNumberFormat="1" applyFont="1" applyBorder="1" applyAlignment="1">
      <alignment horizontal="right" vertical="center" wrapText="1"/>
    </xf>
    <xf numFmtId="180" fontId="6" fillId="0" borderId="85" xfId="0" applyNumberFormat="1" applyFont="1" applyBorder="1" applyAlignment="1">
      <alignment horizontal="right" vertical="center" wrapText="1"/>
    </xf>
    <xf numFmtId="180" fontId="6" fillId="0" borderId="83" xfId="0" applyNumberFormat="1" applyFont="1" applyBorder="1" applyAlignment="1">
      <alignment horizontal="right" vertical="center" wrapText="1"/>
    </xf>
    <xf numFmtId="184" fontId="6" fillId="0" borderId="87" xfId="0" applyNumberFormat="1" applyFont="1" applyBorder="1" applyAlignment="1">
      <alignment horizontal="right" vertical="center" wrapText="1"/>
    </xf>
    <xf numFmtId="184" fontId="6" fillId="0" borderId="82" xfId="0" applyNumberFormat="1" applyFont="1" applyBorder="1" applyAlignment="1">
      <alignment horizontal="right" vertical="center" wrapText="1"/>
    </xf>
    <xf numFmtId="184" fontId="6" fillId="0" borderId="29" xfId="0" applyNumberFormat="1" applyFont="1" applyBorder="1" applyAlignment="1">
      <alignment horizontal="right" vertical="center" wrapText="1"/>
    </xf>
    <xf numFmtId="184" fontId="6" fillId="0" borderId="46" xfId="0" applyNumberFormat="1" applyFont="1" applyBorder="1" applyAlignment="1">
      <alignment horizontal="right" vertical="center" wrapTex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shrinkToFit="1"/>
    </xf>
    <xf numFmtId="0" fontId="3" fillId="0" borderId="98" xfId="0" applyFont="1" applyBorder="1" applyAlignment="1">
      <alignment horizontal="center" vertical="center" wrapText="1"/>
    </xf>
    <xf numFmtId="0" fontId="3" fillId="0" borderId="99" xfId="0" applyFont="1" applyBorder="1" applyAlignment="1">
      <alignment horizontal="center" vertical="center" wrapText="1"/>
    </xf>
    <xf numFmtId="184" fontId="4" fillId="0" borderId="71" xfId="0" applyNumberFormat="1" applyFont="1" applyBorder="1" applyAlignment="1">
      <alignment horizontal="right" vertical="center" wrapText="1"/>
    </xf>
    <xf numFmtId="184" fontId="4" fillId="0" borderId="100" xfId="0" applyNumberFormat="1" applyFont="1" applyBorder="1" applyAlignment="1">
      <alignment horizontal="right" vertical="center" wrapText="1"/>
    </xf>
    <xf numFmtId="184" fontId="4" fillId="0" borderId="101" xfId="0" applyNumberFormat="1" applyFont="1" applyBorder="1" applyAlignment="1">
      <alignment horizontal="right" vertical="center" wrapText="1"/>
    </xf>
    <xf numFmtId="184" fontId="4" fillId="0" borderId="102" xfId="0" applyNumberFormat="1" applyFont="1" applyBorder="1" applyAlignment="1">
      <alignment horizontal="right" vertical="center" wrapText="1"/>
    </xf>
    <xf numFmtId="184" fontId="4" fillId="0" borderId="103" xfId="0" applyNumberFormat="1" applyFont="1" applyBorder="1" applyAlignment="1">
      <alignment horizontal="right" vertical="center" wrapText="1"/>
    </xf>
    <xf numFmtId="184" fontId="4" fillId="0" borderId="104" xfId="0" applyNumberFormat="1" applyFont="1" applyBorder="1" applyAlignment="1">
      <alignment horizontal="right" vertical="center" wrapText="1"/>
    </xf>
    <xf numFmtId="184" fontId="4" fillId="0" borderId="59" xfId="0" applyNumberFormat="1" applyFont="1" applyBorder="1" applyAlignment="1">
      <alignment horizontal="right" vertical="center" wrapText="1"/>
    </xf>
    <xf numFmtId="184" fontId="4" fillId="0" borderId="90" xfId="0" applyNumberFormat="1" applyFont="1" applyBorder="1" applyAlignment="1">
      <alignment horizontal="right" vertical="center" wrapText="1"/>
    </xf>
    <xf numFmtId="184" fontId="4" fillId="0" borderId="77" xfId="0" applyNumberFormat="1" applyFont="1" applyBorder="1" applyAlignment="1">
      <alignment horizontal="right" vertical="center" wrapText="1"/>
    </xf>
    <xf numFmtId="184" fontId="4" fillId="0" borderId="105" xfId="0" applyNumberFormat="1" applyFont="1" applyBorder="1" applyAlignment="1">
      <alignment horizontal="right" vertical="center" wrapText="1"/>
    </xf>
    <xf numFmtId="184" fontId="4" fillId="0" borderId="106" xfId="0" applyNumberFormat="1" applyFont="1" applyBorder="1" applyAlignment="1">
      <alignment horizontal="right" vertical="center" wrapText="1"/>
    </xf>
    <xf numFmtId="184" fontId="4" fillId="0" borderId="70" xfId="0" applyNumberFormat="1" applyFont="1" applyBorder="1" applyAlignment="1">
      <alignment horizontal="right" vertical="center" wrapText="1"/>
    </xf>
    <xf numFmtId="184" fontId="4" fillId="0" borderId="91" xfId="0" applyNumberFormat="1" applyFont="1" applyBorder="1" applyAlignment="1">
      <alignment horizontal="right" vertical="center" wrapText="1"/>
    </xf>
    <xf numFmtId="184" fontId="4" fillId="0" borderId="102" xfId="0" applyNumberFormat="1" applyFont="1" applyBorder="1" applyAlignment="1">
      <alignment/>
    </xf>
    <xf numFmtId="184" fontId="4" fillId="0" borderId="70" xfId="0" applyNumberFormat="1" applyFont="1" applyBorder="1" applyAlignment="1">
      <alignment/>
    </xf>
    <xf numFmtId="0" fontId="3" fillId="0" borderId="107" xfId="0" applyFont="1" applyBorder="1" applyAlignment="1">
      <alignment horizontal="center" vertical="center" wrapText="1"/>
    </xf>
    <xf numFmtId="0" fontId="3" fillId="0" borderId="108"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111" xfId="0" applyFont="1" applyBorder="1" applyAlignment="1">
      <alignment horizontal="center" vertical="center" wrapText="1"/>
    </xf>
    <xf numFmtId="193" fontId="8" fillId="0" borderId="0" xfId="48" applyNumberFormat="1" applyFont="1" applyBorder="1" applyAlignment="1">
      <alignment horizontal="right" wrapText="1"/>
    </xf>
    <xf numFmtId="0" fontId="8" fillId="0" borderId="108" xfId="0" applyFont="1" applyBorder="1" applyAlignment="1">
      <alignment horizontal="center" vertical="center" wrapText="1"/>
    </xf>
    <xf numFmtId="0" fontId="8" fillId="0" borderId="110" xfId="0" applyFont="1" applyBorder="1" applyAlignment="1">
      <alignment horizontal="center" vertical="center" wrapText="1"/>
    </xf>
    <xf numFmtId="193" fontId="8" fillId="0" borderId="112" xfId="48" applyNumberFormat="1" applyFont="1" applyBorder="1" applyAlignment="1">
      <alignment horizontal="right" vertical="center" wrapText="1"/>
    </xf>
    <xf numFmtId="193" fontId="8" fillId="0" borderId="113" xfId="48" applyNumberFormat="1" applyFont="1" applyBorder="1" applyAlignment="1">
      <alignment horizontal="right" vertical="center" wrapText="1"/>
    </xf>
    <xf numFmtId="193" fontId="8" fillId="0" borderId="114" xfId="48" applyNumberFormat="1" applyFont="1" applyBorder="1" applyAlignment="1">
      <alignment horizontal="right" vertical="center" wrapText="1"/>
    </xf>
    <xf numFmtId="0" fontId="17" fillId="0" borderId="110" xfId="0" applyFont="1" applyBorder="1" applyAlignment="1">
      <alignment horizontal="center" vertical="center" wrapText="1"/>
    </xf>
    <xf numFmtId="193" fontId="8" fillId="0" borderId="115" xfId="48" applyNumberFormat="1" applyFont="1" applyBorder="1" applyAlignment="1">
      <alignment horizontal="right" vertical="center" wrapText="1"/>
    </xf>
    <xf numFmtId="0" fontId="5" fillId="0" borderId="107" xfId="0" applyFont="1" applyBorder="1" applyAlignment="1">
      <alignment horizontal="center" vertical="center" wrapText="1"/>
    </xf>
    <xf numFmtId="193" fontId="8" fillId="0" borderId="116" xfId="48" applyNumberFormat="1" applyFont="1" applyBorder="1" applyAlignment="1">
      <alignment horizontal="right" vertical="center" wrapText="1"/>
    </xf>
    <xf numFmtId="193" fontId="8" fillId="0" borderId="65" xfId="48" applyNumberFormat="1" applyFont="1" applyBorder="1" applyAlignment="1">
      <alignment horizontal="right" vertical="center" wrapText="1"/>
    </xf>
    <xf numFmtId="193" fontId="8" fillId="0" borderId="47" xfId="48" applyNumberFormat="1" applyFont="1" applyBorder="1" applyAlignment="1">
      <alignment horizontal="right"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19" xfId="0" applyFont="1" applyBorder="1" applyAlignment="1">
      <alignment horizontal="center" vertical="center" wrapText="1"/>
    </xf>
    <xf numFmtId="182" fontId="3" fillId="0" borderId="30" xfId="0" applyNumberFormat="1" applyFont="1" applyBorder="1" applyAlignment="1">
      <alignment horizontal="center" vertical="center"/>
    </xf>
    <xf numFmtId="182" fontId="3" fillId="0" borderId="0" xfId="0" applyNumberFormat="1" applyFont="1" applyBorder="1" applyAlignment="1">
      <alignment horizontal="center" vertical="center"/>
    </xf>
    <xf numFmtId="182" fontId="4" fillId="0" borderId="14" xfId="0" applyNumberFormat="1" applyFont="1" applyBorder="1" applyAlignment="1">
      <alignment horizontal="right" vertical="center"/>
    </xf>
    <xf numFmtId="182" fontId="4" fillId="0" borderId="14" xfId="0" applyNumberFormat="1" applyFont="1" applyBorder="1" applyAlignment="1">
      <alignment horizontal="center" vertical="center"/>
    </xf>
    <xf numFmtId="182" fontId="4" fillId="0" borderId="30" xfId="0" applyNumberFormat="1" applyFont="1" applyBorder="1" applyAlignment="1">
      <alignment horizontal="center" vertical="center"/>
    </xf>
    <xf numFmtId="182" fontId="4" fillId="0" borderId="30" xfId="0" applyNumberFormat="1" applyFont="1" applyBorder="1" applyAlignment="1">
      <alignment horizontal="right"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07" xfId="0" applyFont="1" applyBorder="1" applyAlignment="1">
      <alignment horizontal="center" vertical="center"/>
    </xf>
    <xf numFmtId="182" fontId="4" fillId="0" borderId="120" xfId="0" applyNumberFormat="1" applyFont="1" applyBorder="1" applyAlignment="1">
      <alignment horizontal="right" vertical="center"/>
    </xf>
    <xf numFmtId="0" fontId="3" fillId="0" borderId="117" xfId="0" applyFont="1" applyBorder="1" applyAlignment="1">
      <alignment horizontal="center" vertical="center"/>
    </xf>
    <xf numFmtId="0" fontId="3" fillId="0" borderId="121" xfId="0" applyFont="1" applyBorder="1" applyAlignment="1">
      <alignment horizontal="center" vertical="center"/>
    </xf>
    <xf numFmtId="0" fontId="3" fillId="0" borderId="121" xfId="0" applyFont="1" applyBorder="1" applyAlignment="1">
      <alignment horizontal="right" vertical="center"/>
    </xf>
    <xf numFmtId="0" fontId="3" fillId="0" borderId="92" xfId="0" applyFont="1" applyBorder="1" applyAlignment="1">
      <alignment horizontal="center" vertical="center"/>
    </xf>
    <xf numFmtId="182" fontId="4" fillId="0" borderId="82" xfId="0" applyNumberFormat="1" applyFont="1" applyBorder="1" applyAlignment="1">
      <alignment horizontal="right" vertical="center"/>
    </xf>
    <xf numFmtId="0" fontId="3" fillId="0" borderId="99" xfId="0" applyFont="1" applyBorder="1" applyAlignment="1">
      <alignment horizontal="right" vertical="center"/>
    </xf>
    <xf numFmtId="182" fontId="4" fillId="0" borderId="79" xfId="0" applyNumberFormat="1" applyFont="1" applyBorder="1" applyAlignment="1">
      <alignment horizontal="right" vertical="center"/>
    </xf>
    <xf numFmtId="182" fontId="4" fillId="0" borderId="64" xfId="0" applyNumberFormat="1" applyFont="1" applyBorder="1" applyAlignment="1">
      <alignment horizontal="right" vertical="center"/>
    </xf>
    <xf numFmtId="182" fontId="4" fillId="0" borderId="122" xfId="0" applyNumberFormat="1" applyFont="1" applyBorder="1" applyAlignment="1">
      <alignment horizontal="right" vertical="center"/>
    </xf>
    <xf numFmtId="182" fontId="4" fillId="0" borderId="72" xfId="0" applyNumberFormat="1" applyFont="1" applyBorder="1" applyAlignment="1">
      <alignment horizontal="center" vertical="center"/>
    </xf>
    <xf numFmtId="182" fontId="4" fillId="0" borderId="123" xfId="0" applyNumberFormat="1" applyFont="1" applyBorder="1" applyAlignment="1">
      <alignment horizontal="right" vertical="center"/>
    </xf>
    <xf numFmtId="182" fontId="4" fillId="0" borderId="85" xfId="0" applyNumberFormat="1" applyFont="1" applyBorder="1" applyAlignment="1">
      <alignment horizontal="right" vertical="center"/>
    </xf>
    <xf numFmtId="182" fontId="4" fillId="0" borderId="65" xfId="0" applyNumberFormat="1" applyFont="1" applyBorder="1" applyAlignment="1">
      <alignment horizontal="right" vertical="center"/>
    </xf>
    <xf numFmtId="182" fontId="4" fillId="0" borderId="12" xfId="0" applyNumberFormat="1" applyFont="1" applyBorder="1" applyAlignment="1">
      <alignment horizontal="right" vertical="center"/>
    </xf>
    <xf numFmtId="182" fontId="4" fillId="0" borderId="16" xfId="0" applyNumberFormat="1" applyFont="1" applyBorder="1" applyAlignment="1">
      <alignment horizontal="center" vertical="center"/>
    </xf>
    <xf numFmtId="182" fontId="4" fillId="0" borderId="114" xfId="0" applyNumberFormat="1" applyFont="1" applyBorder="1" applyAlignment="1">
      <alignment horizontal="right" vertical="center"/>
    </xf>
    <xf numFmtId="182" fontId="4" fillId="0" borderId="16" xfId="0" applyNumberFormat="1" applyFont="1" applyBorder="1" applyAlignment="1">
      <alignment horizontal="right" vertical="center"/>
    </xf>
    <xf numFmtId="0" fontId="3" fillId="0" borderId="124" xfId="0" applyFont="1" applyBorder="1" applyAlignment="1">
      <alignment horizontal="center" vertical="center"/>
    </xf>
    <xf numFmtId="182" fontId="4" fillId="0" borderId="75" xfId="0" applyNumberFormat="1" applyFont="1" applyBorder="1" applyAlignment="1">
      <alignment horizontal="right" vertical="center"/>
    </xf>
    <xf numFmtId="182" fontId="4" fillId="0" borderId="125" xfId="0" applyNumberFormat="1" applyFont="1" applyBorder="1" applyAlignment="1">
      <alignment horizontal="right" vertical="center"/>
    </xf>
    <xf numFmtId="182" fontId="4" fillId="0" borderId="126" xfId="0" applyNumberFormat="1" applyFont="1" applyBorder="1" applyAlignment="1">
      <alignment horizontal="right" vertical="center"/>
    </xf>
    <xf numFmtId="182" fontId="4" fillId="0" borderId="127" xfId="0" applyNumberFormat="1" applyFont="1" applyBorder="1" applyAlignment="1">
      <alignment horizontal="right" vertical="center"/>
    </xf>
    <xf numFmtId="0" fontId="3" fillId="0" borderId="94" xfId="0" applyFont="1" applyBorder="1" applyAlignment="1">
      <alignment horizontal="center" vertical="center"/>
    </xf>
    <xf numFmtId="182" fontId="4" fillId="0" borderId="46" xfId="0" applyNumberFormat="1" applyFont="1" applyBorder="1" applyAlignment="1">
      <alignment horizontal="right" vertical="center"/>
    </xf>
    <xf numFmtId="182" fontId="4" fillId="0" borderId="104" xfId="0" applyNumberFormat="1" applyFont="1" applyBorder="1" applyAlignment="1">
      <alignment horizontal="right" vertical="center"/>
    </xf>
    <xf numFmtId="182" fontId="4" fillId="0" borderId="59" xfId="0" applyNumberFormat="1" applyFont="1" applyBorder="1" applyAlignment="1">
      <alignment horizontal="right" vertical="center"/>
    </xf>
    <xf numFmtId="182" fontId="4" fillId="0" borderId="91" xfId="0" applyNumberFormat="1" applyFont="1" applyBorder="1" applyAlignment="1">
      <alignment horizontal="right" vertical="center"/>
    </xf>
    <xf numFmtId="0" fontId="3" fillId="0" borderId="128" xfId="0" applyFont="1" applyBorder="1" applyAlignment="1">
      <alignment horizontal="center" vertical="center"/>
    </xf>
    <xf numFmtId="182" fontId="4" fillId="0" borderId="31" xfId="0" applyNumberFormat="1" applyFont="1" applyBorder="1" applyAlignment="1">
      <alignment horizontal="right" vertical="center"/>
    </xf>
    <xf numFmtId="182" fontId="4" fillId="0" borderId="40" xfId="0" applyNumberFormat="1" applyFont="1" applyBorder="1" applyAlignment="1">
      <alignment horizontal="right" vertical="center"/>
    </xf>
    <xf numFmtId="182" fontId="4" fillId="0" borderId="41" xfId="0" applyNumberFormat="1" applyFont="1" applyBorder="1" applyAlignment="1">
      <alignment horizontal="right" vertical="center"/>
    </xf>
    <xf numFmtId="182" fontId="4" fillId="0" borderId="105" xfId="0" applyNumberFormat="1" applyFont="1" applyBorder="1" applyAlignment="1">
      <alignment horizontal="right" vertical="center"/>
    </xf>
    <xf numFmtId="0" fontId="3" fillId="0" borderId="57" xfId="0" applyFont="1" applyFill="1" applyBorder="1" applyAlignment="1">
      <alignment vertical="center"/>
    </xf>
    <xf numFmtId="0" fontId="4" fillId="0" borderId="57" xfId="0" applyFont="1" applyFill="1" applyBorder="1" applyAlignment="1">
      <alignment vertical="center"/>
    </xf>
    <xf numFmtId="0" fontId="3" fillId="0" borderId="57" xfId="0" applyFont="1" applyBorder="1" applyAlignment="1">
      <alignment vertical="center"/>
    </xf>
    <xf numFmtId="0" fontId="3" fillId="0" borderId="129" xfId="0" applyFont="1" applyBorder="1" applyAlignment="1">
      <alignment horizontal="center" vertical="center"/>
    </xf>
    <xf numFmtId="0" fontId="3" fillId="0" borderId="99" xfId="0" applyFont="1" applyFill="1" applyBorder="1" applyAlignment="1">
      <alignment vertical="center"/>
    </xf>
    <xf numFmtId="0" fontId="3" fillId="0" borderId="71" xfId="0" applyFont="1" applyBorder="1" applyAlignment="1">
      <alignment horizontal="center" vertical="center" wrapText="1"/>
    </xf>
    <xf numFmtId="184" fontId="6" fillId="0" borderId="14" xfId="0" applyNumberFormat="1" applyFont="1" applyBorder="1" applyAlignment="1">
      <alignment horizontal="right"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68" xfId="0" applyFont="1" applyBorder="1" applyAlignment="1">
      <alignment horizontal="center" vertical="center"/>
    </xf>
    <xf numFmtId="184" fontId="6" fillId="0" borderId="46" xfId="0" applyNumberFormat="1" applyFont="1" applyBorder="1" applyAlignment="1">
      <alignment horizontal="right" vertical="center"/>
    </xf>
    <xf numFmtId="3" fontId="6" fillId="0" borderId="36" xfId="0" applyNumberFormat="1" applyFont="1" applyBorder="1" applyAlignment="1">
      <alignment horizontal="center" vertical="center"/>
    </xf>
    <xf numFmtId="184" fontId="6" fillId="0" borderId="62" xfId="48" applyNumberFormat="1" applyFont="1" applyFill="1" applyBorder="1" applyAlignment="1">
      <alignment horizontal="right" vertical="center"/>
    </xf>
    <xf numFmtId="0" fontId="3" fillId="0" borderId="101" xfId="0" applyFont="1" applyBorder="1" applyAlignment="1">
      <alignment horizontal="center" vertical="center"/>
    </xf>
    <xf numFmtId="0" fontId="3" fillId="0" borderId="98" xfId="0" applyFont="1" applyBorder="1" applyAlignment="1">
      <alignment horizontal="center" vertical="center"/>
    </xf>
    <xf numFmtId="184" fontId="6" fillId="0" borderId="36" xfId="48" applyNumberFormat="1" applyFont="1" applyFill="1" applyBorder="1" applyAlignment="1">
      <alignment horizontal="right" vertical="center"/>
    </xf>
    <xf numFmtId="196" fontId="6" fillId="0" borderId="36" xfId="0" applyNumberFormat="1" applyFont="1" applyBorder="1" applyAlignment="1">
      <alignment horizontal="right" vertical="center"/>
    </xf>
    <xf numFmtId="184" fontId="6" fillId="0" borderId="36" xfId="0" applyNumberFormat="1" applyFont="1" applyBorder="1" applyAlignment="1">
      <alignment horizontal="right"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07" xfId="0" applyFont="1" applyFill="1" applyBorder="1" applyAlignment="1">
      <alignment horizontal="center" vertical="center" wrapText="1"/>
    </xf>
    <xf numFmtId="184" fontId="6" fillId="0" borderId="65" xfId="48" applyNumberFormat="1" applyFont="1" applyBorder="1" applyAlignment="1">
      <alignment vertical="center"/>
    </xf>
    <xf numFmtId="184" fontId="6" fillId="0" borderId="18" xfId="48" applyNumberFormat="1" applyFont="1" applyBorder="1" applyAlignment="1">
      <alignment vertical="center"/>
    </xf>
    <xf numFmtId="184" fontId="6" fillId="0" borderId="64" xfId="48" applyNumberFormat="1" applyFont="1" applyFill="1" applyBorder="1" applyAlignment="1">
      <alignment horizontal="right" vertical="center" wrapText="1"/>
    </xf>
    <xf numFmtId="184" fontId="6" fillId="0" borderId="47" xfId="48" applyNumberFormat="1" applyFont="1" applyBorder="1" applyAlignment="1">
      <alignment vertical="center"/>
    </xf>
    <xf numFmtId="184" fontId="6" fillId="0" borderId="136" xfId="48" applyNumberFormat="1" applyFont="1" applyBorder="1" applyAlignment="1">
      <alignment vertical="center"/>
    </xf>
    <xf numFmtId="0" fontId="3" fillId="0" borderId="137" xfId="0" applyFont="1" applyBorder="1" applyAlignment="1">
      <alignment horizontal="center" vertical="center" wrapText="1"/>
    </xf>
    <xf numFmtId="184" fontId="6" fillId="0" borderId="138" xfId="48" applyNumberFormat="1" applyFont="1" applyBorder="1" applyAlignment="1">
      <alignment vertical="center"/>
    </xf>
    <xf numFmtId="184" fontId="6" fillId="0" borderId="21" xfId="48" applyNumberFormat="1" applyFont="1" applyBorder="1" applyAlignment="1">
      <alignment vertical="center"/>
    </xf>
    <xf numFmtId="184" fontId="6" fillId="0" borderId="139" xfId="48" applyNumberFormat="1" applyFont="1" applyFill="1" applyBorder="1" applyAlignment="1">
      <alignment horizontal="right" vertical="center" wrapText="1"/>
    </xf>
    <xf numFmtId="184" fontId="6" fillId="0" borderId="139" xfId="48" applyNumberFormat="1" applyFont="1" applyBorder="1" applyAlignment="1">
      <alignment vertical="center"/>
    </xf>
    <xf numFmtId="184" fontId="6" fillId="0" borderId="34" xfId="48" applyNumberFormat="1" applyFont="1" applyBorder="1" applyAlignment="1">
      <alignment vertical="center"/>
    </xf>
    <xf numFmtId="184" fontId="6" fillId="0" borderId="140" xfId="48" applyNumberFormat="1" applyFont="1" applyBorder="1" applyAlignment="1">
      <alignment vertical="center"/>
    </xf>
    <xf numFmtId="0" fontId="3" fillId="0" borderId="141" xfId="0" applyFont="1" applyBorder="1" applyAlignment="1">
      <alignment horizontal="right" vertical="center" wrapText="1"/>
    </xf>
    <xf numFmtId="184" fontId="6" fillId="0" borderId="142" xfId="48" applyNumberFormat="1" applyFont="1" applyBorder="1" applyAlignment="1">
      <alignment vertical="center"/>
    </xf>
    <xf numFmtId="0" fontId="3" fillId="0" borderId="143" xfId="0" applyFont="1" applyBorder="1" applyAlignment="1">
      <alignment horizontal="right" vertical="center" wrapText="1"/>
    </xf>
    <xf numFmtId="0" fontId="3" fillId="0" borderId="144" xfId="0" applyFont="1" applyBorder="1" applyAlignment="1">
      <alignment horizontal="right" vertical="center" wrapText="1"/>
    </xf>
    <xf numFmtId="0" fontId="3" fillId="0" borderId="145" xfId="0" applyFont="1" applyBorder="1" applyAlignment="1">
      <alignment horizontal="right" vertical="center" wrapText="1"/>
    </xf>
    <xf numFmtId="184" fontId="6" fillId="0" borderId="146" xfId="48" applyNumberFormat="1" applyFont="1" applyBorder="1" applyAlignment="1">
      <alignment vertical="center"/>
    </xf>
    <xf numFmtId="184" fontId="6" fillId="0" borderId="24" xfId="48" applyNumberFormat="1" applyFont="1" applyBorder="1" applyAlignment="1">
      <alignment vertical="center"/>
    </xf>
    <xf numFmtId="184" fontId="6" fillId="0" borderId="77" xfId="48" applyNumberFormat="1" applyFont="1" applyBorder="1" applyAlignment="1">
      <alignment vertical="center"/>
    </xf>
    <xf numFmtId="0" fontId="3" fillId="0" borderId="109" xfId="0" applyFont="1" applyFill="1" applyBorder="1" applyAlignment="1">
      <alignment horizontal="center" vertical="center" wrapText="1"/>
    </xf>
    <xf numFmtId="184" fontId="3" fillId="0" borderId="72" xfId="0" applyNumberFormat="1" applyFont="1" applyBorder="1" applyAlignment="1">
      <alignment vertical="center"/>
    </xf>
    <xf numFmtId="184" fontId="3" fillId="0" borderId="35" xfId="0" applyNumberFormat="1" applyFont="1" applyBorder="1" applyAlignment="1">
      <alignment vertical="center"/>
    </xf>
    <xf numFmtId="184" fontId="3" fillId="0" borderId="16" xfId="0" applyNumberFormat="1" applyFont="1" applyBorder="1" applyAlignment="1">
      <alignment vertical="center"/>
    </xf>
    <xf numFmtId="184" fontId="3" fillId="0" borderId="147" xfId="0" applyNumberFormat="1" applyFont="1" applyBorder="1" applyAlignment="1">
      <alignment vertical="center"/>
    </xf>
    <xf numFmtId="184" fontId="3" fillId="0" borderId="22" xfId="0" applyNumberFormat="1" applyFont="1" applyBorder="1" applyAlignment="1">
      <alignment vertical="center"/>
    </xf>
    <xf numFmtId="184" fontId="3" fillId="0" borderId="25" xfId="0" applyNumberFormat="1" applyFont="1" applyBorder="1" applyAlignment="1">
      <alignment vertical="center"/>
    </xf>
    <xf numFmtId="184" fontId="3" fillId="0" borderId="13" xfId="0" applyNumberFormat="1" applyFont="1" applyBorder="1" applyAlignment="1">
      <alignment vertical="center"/>
    </xf>
    <xf numFmtId="184" fontId="3" fillId="0" borderId="78" xfId="0" applyNumberFormat="1" applyFont="1" applyBorder="1" applyAlignment="1">
      <alignment vertical="center"/>
    </xf>
    <xf numFmtId="184" fontId="3" fillId="0" borderId="21" xfId="0" applyNumberFormat="1" applyFont="1" applyBorder="1" applyAlignment="1">
      <alignment vertical="center"/>
    </xf>
    <xf numFmtId="0" fontId="3" fillId="0" borderId="93" xfId="0" applyFont="1" applyFill="1" applyBorder="1" applyAlignment="1">
      <alignment horizontal="center" vertical="center" wrapText="1"/>
    </xf>
    <xf numFmtId="184" fontId="3" fillId="0" borderId="93" xfId="0" applyNumberFormat="1" applyFont="1" applyFill="1" applyBorder="1" applyAlignment="1">
      <alignment horizontal="center" vertical="center" wrapText="1"/>
    </xf>
    <xf numFmtId="184" fontId="3" fillId="0" borderId="66" xfId="0" applyNumberFormat="1" applyFont="1" applyBorder="1" applyAlignment="1">
      <alignment vertical="center"/>
    </xf>
    <xf numFmtId="184" fontId="3" fillId="0" borderId="66" xfId="0" applyNumberFormat="1" applyFont="1" applyFill="1" applyBorder="1" applyAlignment="1">
      <alignment vertical="center"/>
    </xf>
    <xf numFmtId="184" fontId="3" fillId="0" borderId="33" xfId="0" applyNumberFormat="1" applyFont="1" applyBorder="1" applyAlignment="1">
      <alignment vertical="center"/>
    </xf>
    <xf numFmtId="184" fontId="3" fillId="0" borderId="33" xfId="0" applyNumberFormat="1" applyFont="1" applyFill="1" applyBorder="1" applyAlignment="1">
      <alignment vertical="center"/>
    </xf>
    <xf numFmtId="184" fontId="3" fillId="0" borderId="19" xfId="0" applyNumberFormat="1" applyFont="1" applyBorder="1" applyAlignment="1">
      <alignment vertical="center"/>
    </xf>
    <xf numFmtId="184" fontId="3" fillId="0" borderId="19" xfId="0" applyNumberFormat="1" applyFont="1" applyFill="1" applyBorder="1" applyAlignment="1">
      <alignment vertical="center"/>
    </xf>
    <xf numFmtId="184" fontId="3" fillId="0" borderId="148" xfId="0" applyNumberFormat="1" applyFont="1" applyBorder="1" applyAlignment="1">
      <alignment vertical="center"/>
    </xf>
    <xf numFmtId="184" fontId="3" fillId="0" borderId="148" xfId="0" applyNumberFormat="1" applyFont="1" applyFill="1" applyBorder="1" applyAlignment="1">
      <alignment vertical="center"/>
    </xf>
    <xf numFmtId="184" fontId="3" fillId="0" borderId="20" xfId="0" applyNumberFormat="1" applyFont="1" applyBorder="1" applyAlignment="1">
      <alignment vertical="center"/>
    </xf>
    <xf numFmtId="184" fontId="3" fillId="0" borderId="20" xfId="0" applyNumberFormat="1" applyFont="1" applyFill="1" applyBorder="1" applyAlignment="1">
      <alignment vertical="center"/>
    </xf>
    <xf numFmtId="184" fontId="3" fillId="0" borderId="23" xfId="0" applyNumberFormat="1" applyFont="1" applyBorder="1" applyAlignment="1">
      <alignment vertical="center"/>
    </xf>
    <xf numFmtId="184" fontId="3" fillId="0" borderId="149" xfId="0" applyNumberFormat="1" applyFont="1" applyBorder="1" applyAlignment="1">
      <alignment vertical="center"/>
    </xf>
    <xf numFmtId="184" fontId="3" fillId="0" borderId="20" xfId="0" applyNumberFormat="1" applyFont="1" applyBorder="1" applyAlignment="1">
      <alignment horizontal="right" vertical="center"/>
    </xf>
    <xf numFmtId="184" fontId="3" fillId="0" borderId="20" xfId="0" applyNumberFormat="1" applyFont="1" applyFill="1" applyBorder="1" applyAlignment="1">
      <alignment horizontal="right" vertical="center"/>
    </xf>
    <xf numFmtId="184" fontId="3" fillId="0" borderId="23" xfId="0" applyNumberFormat="1" applyFont="1" applyBorder="1" applyAlignment="1">
      <alignment horizontal="right" vertical="center"/>
    </xf>
    <xf numFmtId="184" fontId="3" fillId="0" borderId="26" xfId="0" applyNumberFormat="1" applyFont="1" applyBorder="1" applyAlignment="1">
      <alignment vertical="center"/>
    </xf>
    <xf numFmtId="184" fontId="3" fillId="0" borderId="76" xfId="0" applyNumberFormat="1" applyFont="1" applyBorder="1" applyAlignment="1">
      <alignment vertical="center"/>
    </xf>
    <xf numFmtId="184" fontId="6" fillId="0" borderId="65" xfId="0" applyNumberFormat="1" applyFont="1" applyBorder="1" applyAlignment="1">
      <alignment horizontal="right" vertical="center"/>
    </xf>
    <xf numFmtId="0" fontId="3" fillId="0" borderId="150" xfId="0" applyFont="1" applyBorder="1" applyAlignment="1">
      <alignment horizontal="center" vertical="center"/>
    </xf>
    <xf numFmtId="0" fontId="3" fillId="0" borderId="75" xfId="0" applyFont="1" applyBorder="1" applyAlignment="1">
      <alignment horizontal="justify" vertical="center"/>
    </xf>
    <xf numFmtId="0" fontId="3" fillId="0" borderId="67" xfId="0" applyFont="1" applyBorder="1" applyAlignment="1">
      <alignment horizontal="justify" vertical="center"/>
    </xf>
    <xf numFmtId="3" fontId="6" fillId="0" borderId="71" xfId="0" applyNumberFormat="1" applyFont="1" applyFill="1" applyBorder="1" applyAlignment="1">
      <alignment horizontal="right" vertical="center"/>
    </xf>
    <xf numFmtId="184" fontId="6" fillId="0" borderId="34" xfId="0" applyNumberFormat="1" applyFont="1" applyBorder="1" applyAlignment="1">
      <alignment horizontal="right" vertical="center"/>
    </xf>
    <xf numFmtId="184" fontId="6" fillId="0" borderId="18" xfId="0" applyNumberFormat="1" applyFont="1" applyBorder="1" applyAlignment="1">
      <alignment horizontal="right" vertical="center"/>
    </xf>
    <xf numFmtId="184" fontId="6" fillId="0" borderId="151" xfId="0" applyNumberFormat="1" applyFont="1" applyBorder="1" applyAlignment="1">
      <alignment horizontal="right" vertical="center"/>
    </xf>
    <xf numFmtId="184" fontId="6" fillId="0" borderId="21" xfId="0" applyNumberFormat="1" applyFont="1" applyBorder="1" applyAlignment="1">
      <alignment horizontal="right" vertical="center"/>
    </xf>
    <xf numFmtId="184" fontId="6" fillId="0" borderId="136" xfId="0" applyNumberFormat="1" applyFont="1" applyBorder="1" applyAlignment="1">
      <alignment horizontal="right" vertical="center"/>
    </xf>
    <xf numFmtId="196" fontId="6" fillId="0" borderId="24" xfId="0" applyNumberFormat="1" applyFont="1" applyBorder="1" applyAlignment="1">
      <alignment horizontal="right" vertical="center"/>
    </xf>
    <xf numFmtId="196" fontId="6" fillId="0" borderId="18" xfId="0" applyNumberFormat="1" applyFont="1" applyBorder="1" applyAlignment="1">
      <alignment horizontal="right" vertical="center"/>
    </xf>
    <xf numFmtId="196" fontId="6" fillId="0" borderId="27" xfId="0" applyNumberFormat="1" applyFont="1" applyBorder="1" applyAlignment="1">
      <alignment horizontal="right" vertical="center"/>
    </xf>
    <xf numFmtId="0" fontId="6" fillId="0" borderId="34" xfId="0" applyFont="1" applyBorder="1" applyAlignment="1">
      <alignment horizontal="right" vertical="center"/>
    </xf>
    <xf numFmtId="198" fontId="6" fillId="0" borderId="18" xfId="0" applyNumberFormat="1" applyFont="1" applyBorder="1" applyAlignment="1">
      <alignment horizontal="right" vertical="center"/>
    </xf>
    <xf numFmtId="184" fontId="6" fillId="0" borderId="77" xfId="0" applyNumberFormat="1" applyFont="1" applyBorder="1" applyAlignment="1">
      <alignment horizontal="right" vertical="center"/>
    </xf>
    <xf numFmtId="0" fontId="3" fillId="0" borderId="93" xfId="0" applyFont="1" applyBorder="1" applyAlignment="1">
      <alignment horizontal="center" vertical="center"/>
    </xf>
    <xf numFmtId="3" fontId="6" fillId="0" borderId="66" xfId="0" applyNumberFormat="1" applyFont="1" applyFill="1" applyBorder="1" applyAlignment="1">
      <alignment horizontal="right" vertical="center"/>
    </xf>
    <xf numFmtId="184" fontId="6" fillId="0" borderId="29" xfId="0" applyNumberFormat="1" applyFont="1" applyBorder="1" applyAlignment="1">
      <alignment horizontal="right" vertical="center"/>
    </xf>
    <xf numFmtId="184" fontId="6" fillId="0" borderId="33" xfId="0" applyNumberFormat="1" applyFont="1" applyBorder="1" applyAlignment="1">
      <alignment horizontal="right" vertical="center"/>
    </xf>
    <xf numFmtId="184" fontId="6" fillId="0" borderId="19" xfId="0" applyNumberFormat="1" applyFont="1" applyBorder="1" applyAlignment="1">
      <alignment horizontal="right" vertical="center"/>
    </xf>
    <xf numFmtId="184" fontId="6" fillId="0" borderId="148" xfId="0" applyNumberFormat="1" applyFont="1" applyBorder="1" applyAlignment="1">
      <alignment horizontal="right" vertical="center"/>
    </xf>
    <xf numFmtId="184" fontId="6" fillId="0" borderId="20" xfId="0" applyNumberFormat="1" applyFont="1" applyBorder="1" applyAlignment="1">
      <alignment horizontal="right" vertical="center"/>
    </xf>
    <xf numFmtId="184" fontId="6" fillId="0" borderId="149" xfId="0" applyNumberFormat="1" applyFont="1" applyBorder="1" applyAlignment="1">
      <alignment horizontal="right" vertical="center"/>
    </xf>
    <xf numFmtId="196" fontId="6" fillId="0" borderId="23" xfId="0" applyNumberFormat="1" applyFont="1" applyBorder="1" applyAlignment="1">
      <alignment horizontal="right" vertical="center"/>
    </xf>
    <xf numFmtId="196" fontId="6" fillId="0" borderId="19" xfId="0" applyNumberFormat="1" applyFont="1" applyBorder="1" applyAlignment="1">
      <alignment horizontal="right" vertical="center"/>
    </xf>
    <xf numFmtId="196" fontId="6" fillId="0" borderId="26" xfId="0" applyNumberFormat="1" applyFont="1" applyBorder="1" applyAlignment="1">
      <alignment horizontal="right" vertical="center"/>
    </xf>
    <xf numFmtId="0" fontId="6" fillId="0" borderId="33" xfId="0" applyFont="1" applyBorder="1" applyAlignment="1">
      <alignment horizontal="right" vertical="center"/>
    </xf>
    <xf numFmtId="198" fontId="6" fillId="0" borderId="19" xfId="0" applyNumberFormat="1" applyFont="1" applyBorder="1" applyAlignment="1">
      <alignment horizontal="right" vertical="center"/>
    </xf>
    <xf numFmtId="184" fontId="6" fillId="0" borderId="76" xfId="0" applyNumberFormat="1" applyFont="1" applyBorder="1" applyAlignment="1">
      <alignment horizontal="right" vertical="center"/>
    </xf>
    <xf numFmtId="3" fontId="6" fillId="0" borderId="152" xfId="0" applyNumberFormat="1" applyFont="1" applyFill="1" applyBorder="1" applyAlignment="1">
      <alignment horizontal="right" vertical="center"/>
    </xf>
    <xf numFmtId="184" fontId="6" fillId="0" borderId="153" xfId="0" applyNumberFormat="1" applyFont="1" applyBorder="1" applyAlignment="1">
      <alignment horizontal="right" vertical="center"/>
    </xf>
    <xf numFmtId="184" fontId="6" fillId="0" borderId="154" xfId="0" applyNumberFormat="1" applyFont="1" applyBorder="1" applyAlignment="1">
      <alignment horizontal="right" vertical="center"/>
    </xf>
    <xf numFmtId="184" fontId="6" fillId="0" borderId="155" xfId="0" applyNumberFormat="1" applyFont="1" applyBorder="1" applyAlignment="1">
      <alignment horizontal="right" vertical="center"/>
    </xf>
    <xf numFmtId="184" fontId="6" fillId="0" borderId="156" xfId="0" applyNumberFormat="1" applyFont="1" applyBorder="1" applyAlignment="1">
      <alignment horizontal="right" vertical="center"/>
    </xf>
    <xf numFmtId="184" fontId="6" fillId="0" borderId="157" xfId="0" applyNumberFormat="1" applyFont="1" applyBorder="1" applyAlignment="1">
      <alignment horizontal="right" vertical="center"/>
    </xf>
    <xf numFmtId="184" fontId="6" fillId="0" borderId="158" xfId="0" applyNumberFormat="1" applyFont="1" applyBorder="1" applyAlignment="1">
      <alignment horizontal="right" vertical="center"/>
    </xf>
    <xf numFmtId="196" fontId="6" fillId="0" borderId="159" xfId="0" applyNumberFormat="1" applyFont="1" applyBorder="1" applyAlignment="1">
      <alignment horizontal="right" vertical="center"/>
    </xf>
    <xf numFmtId="196" fontId="6" fillId="0" borderId="155" xfId="0" applyNumberFormat="1" applyFont="1" applyBorder="1" applyAlignment="1">
      <alignment horizontal="right" vertical="center"/>
    </xf>
    <xf numFmtId="196" fontId="6" fillId="0" borderId="160" xfId="0" applyNumberFormat="1" applyFont="1" applyBorder="1" applyAlignment="1">
      <alignment horizontal="right" vertical="center"/>
    </xf>
    <xf numFmtId="0" fontId="6" fillId="0" borderId="154" xfId="0" applyFont="1" applyBorder="1" applyAlignment="1">
      <alignment horizontal="right" vertical="center"/>
    </xf>
    <xf numFmtId="198" fontId="6" fillId="0" borderId="155" xfId="0" applyNumberFormat="1" applyFont="1" applyBorder="1" applyAlignment="1">
      <alignment horizontal="right" vertical="center"/>
    </xf>
    <xf numFmtId="184" fontId="6" fillId="0" borderId="161" xfId="0" applyNumberFormat="1" applyFont="1" applyBorder="1" applyAlignment="1">
      <alignment horizontal="right" vertical="center"/>
    </xf>
    <xf numFmtId="184" fontId="6" fillId="0" borderId="30" xfId="0" applyNumberFormat="1" applyFont="1" applyBorder="1" applyAlignment="1">
      <alignment horizontal="right" vertical="center" wrapText="1"/>
    </xf>
    <xf numFmtId="184" fontId="6" fillId="0" borderId="35" xfId="0" applyNumberFormat="1" applyFont="1" applyBorder="1" applyAlignment="1">
      <alignment horizontal="right" vertical="center" wrapText="1"/>
    </xf>
    <xf numFmtId="0" fontId="3" fillId="0" borderId="162" xfId="0" applyFont="1" applyBorder="1" applyAlignment="1">
      <alignment vertical="center"/>
    </xf>
    <xf numFmtId="0" fontId="3" fillId="0" borderId="75" xfId="0" applyFont="1" applyBorder="1" applyAlignment="1">
      <alignment vertical="center"/>
    </xf>
    <xf numFmtId="0" fontId="3" fillId="0" borderId="89" xfId="0" applyFont="1" applyBorder="1" applyAlignment="1">
      <alignment vertical="center"/>
    </xf>
    <xf numFmtId="184" fontId="6" fillId="0" borderId="78" xfId="0" applyNumberFormat="1" applyFont="1" applyBorder="1" applyAlignment="1">
      <alignment horizontal="right" vertical="center" wrapText="1"/>
    </xf>
    <xf numFmtId="182" fontId="3" fillId="0" borderId="71" xfId="0" applyNumberFormat="1" applyFont="1" applyBorder="1" applyAlignment="1">
      <alignment horizontal="center" vertical="center"/>
    </xf>
    <xf numFmtId="182" fontId="3" fillId="0" borderId="68" xfId="0" applyNumberFormat="1" applyFont="1" applyBorder="1" applyAlignment="1">
      <alignment horizontal="center" vertical="center"/>
    </xf>
    <xf numFmtId="184" fontId="6" fillId="0" borderId="151" xfId="0" applyNumberFormat="1" applyFont="1" applyBorder="1" applyAlignment="1">
      <alignment vertical="center"/>
    </xf>
    <xf numFmtId="184" fontId="6" fillId="0" borderId="21" xfId="0" applyNumberFormat="1" applyFont="1" applyBorder="1" applyAlignment="1">
      <alignment vertical="center"/>
    </xf>
    <xf numFmtId="184" fontId="6" fillId="0" borderId="34" xfId="0" applyNumberFormat="1" applyFont="1" applyBorder="1" applyAlignment="1">
      <alignment vertical="center"/>
    </xf>
    <xf numFmtId="184" fontId="6" fillId="0" borderId="18" xfId="0" applyNumberFormat="1" applyFont="1" applyBorder="1" applyAlignment="1">
      <alignment vertical="center"/>
    </xf>
    <xf numFmtId="184" fontId="6" fillId="0" borderId="27" xfId="0" applyNumberFormat="1" applyFont="1" applyBorder="1" applyAlignment="1">
      <alignment vertical="center"/>
    </xf>
    <xf numFmtId="182" fontId="3" fillId="0" borderId="71" xfId="0" applyNumberFormat="1" applyFont="1" applyBorder="1" applyAlignment="1">
      <alignment horizontal="center" vertical="center" wrapText="1"/>
    </xf>
    <xf numFmtId="184" fontId="6" fillId="0" borderId="151" xfId="0" applyNumberFormat="1" applyFont="1" applyBorder="1" applyAlignment="1">
      <alignment horizontal="right" vertical="center" wrapText="1"/>
    </xf>
    <xf numFmtId="184" fontId="6" fillId="0" borderId="34" xfId="0" applyNumberFormat="1" applyFont="1" applyBorder="1" applyAlignment="1">
      <alignment horizontal="right" vertical="center" wrapText="1"/>
    </xf>
    <xf numFmtId="184" fontId="6" fillId="0" borderId="18" xfId="0" applyNumberFormat="1" applyFont="1" applyBorder="1" applyAlignment="1">
      <alignment horizontal="right" vertical="center" wrapText="1"/>
    </xf>
    <xf numFmtId="184" fontId="6" fillId="0" borderId="136" xfId="0" applyNumberFormat="1" applyFont="1" applyBorder="1" applyAlignment="1">
      <alignment horizontal="right" vertical="center" wrapText="1"/>
    </xf>
    <xf numFmtId="184" fontId="6" fillId="0" borderId="77" xfId="0" applyNumberFormat="1" applyFont="1" applyBorder="1" applyAlignment="1">
      <alignment horizontal="right" vertical="center" wrapText="1"/>
    </xf>
    <xf numFmtId="184" fontId="6" fillId="0" borderId="27" xfId="0" applyNumberFormat="1" applyFont="1" applyBorder="1" applyAlignment="1">
      <alignment horizontal="right" vertical="center"/>
    </xf>
    <xf numFmtId="0" fontId="3" fillId="0" borderId="67" xfId="0" applyFont="1" applyBorder="1" applyAlignment="1">
      <alignment vertical="center"/>
    </xf>
    <xf numFmtId="184" fontId="6" fillId="0" borderId="77" xfId="0" applyNumberFormat="1" applyFont="1" applyBorder="1" applyAlignment="1">
      <alignment vertical="center"/>
    </xf>
    <xf numFmtId="184" fontId="6" fillId="0" borderId="147" xfId="0" applyNumberFormat="1" applyFont="1" applyBorder="1" applyAlignment="1">
      <alignment horizontal="right" vertical="center"/>
    </xf>
    <xf numFmtId="184" fontId="6" fillId="0" borderId="22" xfId="0" applyNumberFormat="1" applyFont="1" applyBorder="1" applyAlignment="1">
      <alignment horizontal="right" vertical="center"/>
    </xf>
    <xf numFmtId="184" fontId="6" fillId="0" borderId="35" xfId="0" applyNumberFormat="1" applyFont="1" applyBorder="1" applyAlignment="1">
      <alignment horizontal="right" vertical="center"/>
    </xf>
    <xf numFmtId="184" fontId="6" fillId="0" borderId="16" xfId="0" applyNumberFormat="1" applyFont="1" applyBorder="1" applyAlignment="1">
      <alignment horizontal="right" vertical="center"/>
    </xf>
    <xf numFmtId="184" fontId="6" fillId="0" borderId="28" xfId="0" applyNumberFormat="1" applyFont="1" applyBorder="1" applyAlignment="1">
      <alignment horizontal="right" vertical="center"/>
    </xf>
    <xf numFmtId="184" fontId="6" fillId="0" borderId="78" xfId="0" applyNumberFormat="1" applyFont="1" applyBorder="1" applyAlignment="1">
      <alignment horizontal="right" vertical="center"/>
    </xf>
    <xf numFmtId="184" fontId="6" fillId="0" borderId="13" xfId="0" applyNumberFormat="1" applyFont="1" applyBorder="1" applyAlignment="1">
      <alignment horizontal="right" vertical="center" wrapText="1"/>
    </xf>
    <xf numFmtId="182" fontId="3" fillId="0" borderId="152" xfId="0" applyNumberFormat="1" applyFont="1" applyBorder="1" applyAlignment="1">
      <alignment horizontal="center" vertical="center"/>
    </xf>
    <xf numFmtId="0" fontId="3" fillId="0" borderId="163" xfId="0" applyFont="1" applyBorder="1" applyAlignment="1">
      <alignment horizontal="center" vertical="center" wrapText="1"/>
    </xf>
    <xf numFmtId="184" fontId="6" fillId="0" borderId="160" xfId="0" applyNumberFormat="1" applyFont="1" applyBorder="1" applyAlignment="1">
      <alignment horizontal="right" vertical="center"/>
    </xf>
    <xf numFmtId="182" fontId="3" fillId="0" borderId="152" xfId="0" applyNumberFormat="1" applyFont="1" applyBorder="1" applyAlignment="1">
      <alignment horizontal="center" vertical="center" wrapText="1"/>
    </xf>
    <xf numFmtId="184" fontId="6" fillId="0" borderId="154" xfId="0" applyNumberFormat="1" applyFont="1" applyBorder="1" applyAlignment="1">
      <alignment horizontal="right" vertical="center" wrapText="1"/>
    </xf>
    <xf numFmtId="184" fontId="6" fillId="0" borderId="155" xfId="0" applyNumberFormat="1" applyFont="1" applyBorder="1" applyAlignment="1">
      <alignment horizontal="right" vertical="center" wrapText="1"/>
    </xf>
    <xf numFmtId="184" fontId="6" fillId="0" borderId="158" xfId="0" applyNumberFormat="1" applyFont="1" applyBorder="1" applyAlignment="1">
      <alignment horizontal="right" vertical="center" wrapText="1"/>
    </xf>
    <xf numFmtId="182" fontId="3" fillId="0" borderId="66" xfId="0" applyNumberFormat="1" applyFont="1" applyBorder="1" applyAlignment="1">
      <alignment horizontal="center" vertical="center"/>
    </xf>
    <xf numFmtId="182" fontId="3" fillId="0" borderId="69" xfId="0" applyNumberFormat="1" applyFont="1" applyBorder="1" applyAlignment="1">
      <alignment horizontal="center" vertical="center"/>
    </xf>
    <xf numFmtId="184" fontId="6" fillId="0" borderId="148" xfId="0" applyNumberFormat="1" applyFont="1" applyBorder="1" applyAlignment="1">
      <alignment vertical="center"/>
    </xf>
    <xf numFmtId="184" fontId="6" fillId="0" borderId="20" xfId="0" applyNumberFormat="1" applyFont="1" applyBorder="1" applyAlignment="1">
      <alignment vertical="center"/>
    </xf>
    <xf numFmtId="184" fontId="6" fillId="0" borderId="33" xfId="0" applyNumberFormat="1" applyFont="1" applyBorder="1" applyAlignment="1">
      <alignment vertical="center"/>
    </xf>
    <xf numFmtId="184" fontId="6" fillId="0" borderId="19" xfId="0" applyNumberFormat="1" applyFont="1" applyBorder="1" applyAlignment="1">
      <alignment vertical="center"/>
    </xf>
    <xf numFmtId="184" fontId="6" fillId="0" borderId="26" xfId="0" applyNumberFormat="1" applyFont="1" applyBorder="1" applyAlignment="1">
      <alignment vertical="center"/>
    </xf>
    <xf numFmtId="184" fontId="6" fillId="0" borderId="26" xfId="0" applyNumberFormat="1" applyFont="1" applyBorder="1" applyAlignment="1">
      <alignment horizontal="right" vertical="center"/>
    </xf>
    <xf numFmtId="184" fontId="6" fillId="0" borderId="76" xfId="0" applyNumberFormat="1" applyFont="1" applyBorder="1" applyAlignment="1">
      <alignment vertical="center"/>
    </xf>
    <xf numFmtId="182" fontId="3" fillId="0" borderId="66" xfId="0" applyNumberFormat="1" applyFont="1" applyBorder="1" applyAlignment="1">
      <alignment horizontal="center" vertical="center" wrapText="1"/>
    </xf>
    <xf numFmtId="184" fontId="6" fillId="0" borderId="148" xfId="0" applyNumberFormat="1" applyFont="1" applyBorder="1" applyAlignment="1">
      <alignment horizontal="right" vertical="center" wrapText="1"/>
    </xf>
    <xf numFmtId="184" fontId="6" fillId="0" borderId="149" xfId="0" applyNumberFormat="1" applyFont="1" applyBorder="1" applyAlignment="1">
      <alignment horizontal="right" vertical="center" wrapText="1"/>
    </xf>
    <xf numFmtId="0" fontId="4" fillId="0" borderId="70" xfId="0" applyFont="1" applyBorder="1" applyAlignment="1">
      <alignment horizontal="center" vertical="center" wrapText="1"/>
    </xf>
    <xf numFmtId="0" fontId="4" fillId="0" borderId="133" xfId="0" applyFont="1" applyBorder="1" applyAlignment="1">
      <alignment horizontal="center" vertical="center" wrapText="1"/>
    </xf>
    <xf numFmtId="184" fontId="6" fillId="0" borderId="120" xfId="0" applyNumberFormat="1" applyFont="1" applyBorder="1" applyAlignment="1">
      <alignment horizontal="right" vertical="center" wrapText="1"/>
    </xf>
    <xf numFmtId="184" fontId="8" fillId="0" borderId="18" xfId="0" applyNumberFormat="1" applyFont="1" applyBorder="1" applyAlignment="1">
      <alignment horizontal="left" vertical="center" wrapText="1"/>
    </xf>
    <xf numFmtId="184" fontId="6" fillId="0" borderId="164" xfId="0" applyNumberFormat="1" applyFont="1" applyBorder="1" applyAlignment="1">
      <alignment horizontal="right" vertical="center" wrapText="1"/>
    </xf>
    <xf numFmtId="184" fontId="6" fillId="0" borderId="27" xfId="0" applyNumberFormat="1" applyFont="1" applyBorder="1" applyAlignment="1">
      <alignment horizontal="right" vertical="center" wrapText="1"/>
    </xf>
    <xf numFmtId="184" fontId="6" fillId="0" borderId="28" xfId="0" applyNumberFormat="1" applyFont="1" applyBorder="1" applyAlignment="1">
      <alignment horizontal="right" vertical="center" wrapText="1"/>
    </xf>
    <xf numFmtId="184" fontId="8" fillId="0" borderId="27" xfId="0" applyNumberFormat="1" applyFont="1" applyBorder="1" applyAlignment="1">
      <alignment horizontal="left" vertical="center" wrapText="1"/>
    </xf>
    <xf numFmtId="184" fontId="6" fillId="0" borderId="38" xfId="0" applyNumberFormat="1" applyFont="1" applyBorder="1" applyAlignment="1">
      <alignment horizontal="right" vertical="center" wrapText="1"/>
    </xf>
    <xf numFmtId="184" fontId="6" fillId="0" borderId="39" xfId="0" applyNumberFormat="1" applyFont="1" applyBorder="1" applyAlignment="1">
      <alignment horizontal="right" vertical="center" wrapText="1"/>
    </xf>
    <xf numFmtId="0" fontId="3" fillId="0" borderId="68" xfId="0" applyFont="1" applyBorder="1" applyAlignment="1">
      <alignment vertical="center"/>
    </xf>
    <xf numFmtId="184" fontId="6" fillId="0" borderId="165" xfId="0" applyNumberFormat="1" applyFont="1" applyBorder="1" applyAlignment="1">
      <alignment horizontal="right" vertical="center" wrapText="1"/>
    </xf>
    <xf numFmtId="184" fontId="6" fillId="0" borderId="166" xfId="0" applyNumberFormat="1" applyFont="1" applyBorder="1" applyAlignment="1">
      <alignment horizontal="right" vertical="center" wrapText="1"/>
    </xf>
    <xf numFmtId="184" fontId="6" fillId="0" borderId="167" xfId="0" applyNumberFormat="1" applyFont="1" applyBorder="1" applyAlignment="1">
      <alignment horizontal="right" vertical="center" wrapText="1"/>
    </xf>
    <xf numFmtId="0" fontId="3" fillId="0" borderId="75" xfId="0" applyFont="1" applyBorder="1" applyAlignment="1">
      <alignment vertical="center" wrapText="1"/>
    </xf>
    <xf numFmtId="184" fontId="8" fillId="0" borderId="59" xfId="0" applyNumberFormat="1" applyFont="1" applyBorder="1" applyAlignment="1">
      <alignment horizontal="left" vertical="center" wrapText="1"/>
    </xf>
    <xf numFmtId="0" fontId="3" fillId="0" borderId="89" xfId="0" applyFont="1" applyBorder="1" applyAlignment="1">
      <alignment vertical="center" wrapText="1"/>
    </xf>
    <xf numFmtId="184" fontId="8" fillId="0" borderId="90" xfId="0" applyNumberFormat="1" applyFont="1" applyBorder="1" applyAlignment="1">
      <alignment horizontal="left" vertical="center" wrapText="1"/>
    </xf>
    <xf numFmtId="0" fontId="3" fillId="0" borderId="67" xfId="0" applyFont="1" applyBorder="1" applyAlignment="1">
      <alignment vertical="center" wrapText="1"/>
    </xf>
    <xf numFmtId="0" fontId="3" fillId="0" borderId="168" xfId="0" applyFont="1" applyBorder="1" applyAlignment="1">
      <alignment vertical="center"/>
    </xf>
    <xf numFmtId="0" fontId="3" fillId="0" borderId="135" xfId="0" applyFont="1" applyBorder="1" applyAlignment="1">
      <alignment horizontal="center" vertical="center" wrapText="1"/>
    </xf>
    <xf numFmtId="184" fontId="6" fillId="0" borderId="169" xfId="0" applyNumberFormat="1" applyFont="1" applyBorder="1" applyAlignment="1">
      <alignment horizontal="right" vertical="center" wrapText="1"/>
    </xf>
    <xf numFmtId="184" fontId="6" fillId="0" borderId="170" xfId="0" applyNumberFormat="1" applyFont="1" applyBorder="1" applyAlignment="1">
      <alignment horizontal="right" vertical="center" wrapText="1"/>
    </xf>
    <xf numFmtId="184" fontId="6" fillId="0" borderId="171" xfId="0" applyNumberFormat="1" applyFont="1" applyBorder="1" applyAlignment="1">
      <alignment horizontal="right" vertical="center" wrapText="1"/>
    </xf>
    <xf numFmtId="184" fontId="6" fillId="0" borderId="44" xfId="0" applyNumberFormat="1" applyFont="1" applyBorder="1" applyAlignment="1">
      <alignment horizontal="right" vertical="center" wrapText="1"/>
    </xf>
    <xf numFmtId="184" fontId="5" fillId="0" borderId="38" xfId="0" applyNumberFormat="1" applyFont="1" applyBorder="1" applyAlignment="1">
      <alignment horizontal="left" vertical="center" wrapText="1"/>
    </xf>
    <xf numFmtId="184" fontId="6" fillId="0" borderId="45" xfId="0" applyNumberFormat="1" applyFont="1" applyBorder="1" applyAlignment="1">
      <alignment horizontal="right" vertical="center" wrapText="1"/>
    </xf>
    <xf numFmtId="184" fontId="5" fillId="0" borderId="39" xfId="0" applyNumberFormat="1" applyFont="1" applyBorder="1" applyAlignment="1">
      <alignment horizontal="left" vertical="center" wrapText="1"/>
    </xf>
    <xf numFmtId="184" fontId="5" fillId="0" borderId="164" xfId="0" applyNumberFormat="1" applyFont="1" applyBorder="1" applyAlignment="1">
      <alignment horizontal="right" vertical="center" wrapText="1"/>
    </xf>
    <xf numFmtId="184" fontId="6" fillId="0" borderId="70" xfId="0" applyNumberFormat="1" applyFont="1" applyBorder="1" applyAlignment="1">
      <alignment horizontal="right" vertical="center" wrapText="1"/>
    </xf>
    <xf numFmtId="184" fontId="5" fillId="0" borderId="106" xfId="0" applyNumberFormat="1" applyFont="1" applyBorder="1" applyAlignment="1">
      <alignment horizontal="left" vertical="center" wrapText="1"/>
    </xf>
    <xf numFmtId="184" fontId="6" fillId="0" borderId="106" xfId="0" applyNumberFormat="1" applyFont="1" applyBorder="1" applyAlignment="1">
      <alignment horizontal="right" vertical="center" wrapText="1"/>
    </xf>
    <xf numFmtId="0" fontId="3" fillId="0" borderId="135" xfId="0" applyFont="1" applyFill="1" applyBorder="1" applyAlignment="1">
      <alignment horizontal="center" vertical="center" wrapText="1"/>
    </xf>
    <xf numFmtId="184" fontId="8" fillId="0" borderId="38" xfId="0" applyNumberFormat="1" applyFont="1" applyBorder="1" applyAlignment="1">
      <alignment horizontal="left" vertical="center" wrapText="1"/>
    </xf>
    <xf numFmtId="184" fontId="8" fillId="0" borderId="39" xfId="0" applyNumberFormat="1" applyFont="1" applyBorder="1" applyAlignment="1">
      <alignment horizontal="left" vertical="center" wrapText="1"/>
    </xf>
    <xf numFmtId="184" fontId="6" fillId="0" borderId="24" xfId="0" applyNumberFormat="1" applyFont="1" applyBorder="1" applyAlignment="1">
      <alignment horizontal="right" vertical="center" wrapText="1"/>
    </xf>
    <xf numFmtId="184" fontId="6" fillId="0" borderId="43" xfId="0" applyNumberFormat="1" applyFont="1" applyBorder="1" applyAlignment="1">
      <alignment horizontal="right" vertical="center" wrapText="1"/>
    </xf>
    <xf numFmtId="184" fontId="6" fillId="0" borderId="37" xfId="0" applyNumberFormat="1" applyFont="1" applyBorder="1" applyAlignment="1">
      <alignment horizontal="right" vertical="center" wrapText="1"/>
    </xf>
    <xf numFmtId="184" fontId="8" fillId="0" borderId="37" xfId="0" applyNumberFormat="1" applyFont="1" applyBorder="1" applyAlignment="1">
      <alignment horizontal="left" vertical="center" wrapText="1"/>
    </xf>
    <xf numFmtId="184" fontId="8" fillId="0" borderId="24" xfId="0" applyNumberFormat="1" applyFont="1" applyBorder="1" applyAlignment="1">
      <alignment horizontal="left" vertical="center" wrapText="1"/>
    </xf>
    <xf numFmtId="184" fontId="6" fillId="0" borderId="25" xfId="0" applyNumberFormat="1" applyFont="1" applyBorder="1" applyAlignment="1">
      <alignment horizontal="right" vertical="center" wrapText="1"/>
    </xf>
    <xf numFmtId="184" fontId="8" fillId="0" borderId="104" xfId="0" applyNumberFormat="1" applyFont="1" applyBorder="1" applyAlignment="1">
      <alignment horizontal="left" vertical="center" wrapText="1"/>
    </xf>
    <xf numFmtId="184" fontId="5" fillId="0" borderId="37" xfId="0" applyNumberFormat="1" applyFont="1" applyBorder="1" applyAlignment="1">
      <alignment horizontal="right" vertical="center" wrapText="1"/>
    </xf>
    <xf numFmtId="184" fontId="6" fillId="0" borderId="104" xfId="0" applyNumberFormat="1" applyFont="1" applyBorder="1" applyAlignment="1">
      <alignment horizontal="right" vertical="center" wrapText="1"/>
    </xf>
    <xf numFmtId="184" fontId="6" fillId="0" borderId="172" xfId="0" applyNumberFormat="1" applyFont="1" applyBorder="1" applyAlignment="1">
      <alignment horizontal="right" vertical="center" wrapText="1"/>
    </xf>
    <xf numFmtId="184" fontId="6" fillId="0" borderId="173" xfId="0" applyNumberFormat="1" applyFont="1" applyBorder="1" applyAlignment="1">
      <alignment horizontal="right" vertical="center" wrapText="1"/>
    </xf>
    <xf numFmtId="184" fontId="6" fillId="0" borderId="75" xfId="0" applyNumberFormat="1" applyFont="1" applyBorder="1" applyAlignment="1">
      <alignment horizontal="right" vertical="center" wrapText="1"/>
    </xf>
    <xf numFmtId="184" fontId="6" fillId="0" borderId="71" xfId="0" applyNumberFormat="1" applyFont="1" applyBorder="1" applyAlignment="1">
      <alignment horizontal="right" vertical="center" wrapText="1"/>
    </xf>
    <xf numFmtId="184" fontId="3" fillId="0" borderId="71" xfId="0" applyNumberFormat="1" applyFont="1" applyBorder="1" applyAlignment="1">
      <alignment vertical="center"/>
    </xf>
    <xf numFmtId="0" fontId="3" fillId="0" borderId="174" xfId="0" applyFont="1" applyBorder="1" applyAlignment="1">
      <alignment horizontal="center" vertical="center" wrapText="1"/>
    </xf>
    <xf numFmtId="0" fontId="4" fillId="0" borderId="124" xfId="0" applyFont="1" applyBorder="1" applyAlignment="1">
      <alignment horizontal="center" vertical="center" wrapText="1"/>
    </xf>
    <xf numFmtId="184" fontId="6" fillId="0" borderId="175" xfId="0" applyNumberFormat="1" applyFont="1" applyBorder="1" applyAlignment="1">
      <alignment horizontal="right" vertical="center" wrapText="1"/>
    </xf>
    <xf numFmtId="184" fontId="6" fillId="0" borderId="15" xfId="0" applyNumberFormat="1" applyFont="1" applyBorder="1" applyAlignment="1">
      <alignment horizontal="right" vertical="center" wrapText="1"/>
    </xf>
    <xf numFmtId="184" fontId="6" fillId="0" borderId="36" xfId="0" applyNumberFormat="1" applyFont="1" applyBorder="1" applyAlignment="1">
      <alignment horizontal="right" vertical="center" wrapText="1"/>
    </xf>
    <xf numFmtId="184" fontId="6" fillId="0" borderId="102" xfId="0" applyNumberFormat="1" applyFont="1" applyBorder="1" applyAlignment="1">
      <alignment horizontal="right" vertical="center" wrapText="1"/>
    </xf>
    <xf numFmtId="184" fontId="6" fillId="0" borderId="101" xfId="0" applyNumberFormat="1" applyFont="1" applyBorder="1" applyAlignment="1">
      <alignment horizontal="right" vertical="center" wrapText="1"/>
    </xf>
    <xf numFmtId="182" fontId="6" fillId="0" borderId="23" xfId="0" applyNumberFormat="1" applyFont="1" applyBorder="1" applyAlignment="1">
      <alignment horizontal="right" vertical="center" wrapText="1"/>
    </xf>
    <xf numFmtId="182" fontId="6" fillId="0" borderId="19" xfId="0" applyNumberFormat="1" applyFont="1" applyBorder="1" applyAlignment="1">
      <alignment horizontal="right" vertical="center" wrapText="1"/>
    </xf>
    <xf numFmtId="182" fontId="6" fillId="0" borderId="26" xfId="0" applyNumberFormat="1" applyFont="1" applyBorder="1" applyAlignment="1">
      <alignment horizontal="right" vertical="center" wrapText="1"/>
    </xf>
    <xf numFmtId="187" fontId="6" fillId="0" borderId="23" xfId="0" applyNumberFormat="1" applyFont="1" applyBorder="1" applyAlignment="1">
      <alignment horizontal="right" vertical="center" wrapText="1"/>
    </xf>
    <xf numFmtId="187" fontId="6" fillId="0" borderId="19" xfId="0" applyNumberFormat="1" applyFont="1" applyBorder="1" applyAlignment="1">
      <alignment horizontal="right" vertical="center" wrapText="1"/>
    </xf>
    <xf numFmtId="187" fontId="6" fillId="0" borderId="26" xfId="0" applyNumberFormat="1" applyFont="1" applyBorder="1" applyAlignment="1">
      <alignment horizontal="right" vertical="center" wrapText="1"/>
    </xf>
    <xf numFmtId="186" fontId="6" fillId="0" borderId="23" xfId="0" applyNumberFormat="1" applyFont="1" applyBorder="1" applyAlignment="1">
      <alignment horizontal="right" vertical="center" wrapText="1"/>
    </xf>
    <xf numFmtId="186" fontId="6" fillId="0" borderId="19" xfId="0" applyNumberFormat="1" applyFont="1" applyBorder="1" applyAlignment="1">
      <alignment horizontal="right" vertical="center" wrapText="1"/>
    </xf>
    <xf numFmtId="186" fontId="6" fillId="0" borderId="26" xfId="0" applyNumberFormat="1" applyFont="1" applyBorder="1" applyAlignment="1">
      <alignment horizontal="right" vertical="center" wrapText="1"/>
    </xf>
    <xf numFmtId="182" fontId="6" fillId="0" borderId="43" xfId="0" applyNumberFormat="1" applyFont="1" applyBorder="1" applyAlignment="1">
      <alignment horizontal="right" vertical="center" wrapText="1"/>
    </xf>
    <xf numFmtId="182" fontId="6" fillId="0" borderId="44" xfId="0" applyNumberFormat="1" applyFont="1" applyBorder="1" applyAlignment="1">
      <alignment horizontal="right" vertical="center" wrapText="1"/>
    </xf>
    <xf numFmtId="182" fontId="6" fillId="0" borderId="45" xfId="0" applyNumberFormat="1" applyFont="1" applyBorder="1" applyAlignment="1">
      <alignment horizontal="right" vertical="center" wrapText="1"/>
    </xf>
    <xf numFmtId="182" fontId="6" fillId="0" borderId="30" xfId="0" applyNumberFormat="1" applyFont="1" applyBorder="1" applyAlignment="1">
      <alignment horizontal="right" vertical="center" wrapText="1"/>
    </xf>
    <xf numFmtId="187" fontId="6" fillId="0" borderId="43" xfId="0" applyNumberFormat="1" applyFont="1" applyBorder="1" applyAlignment="1">
      <alignment horizontal="right" vertical="center" wrapText="1"/>
    </xf>
    <xf numFmtId="187" fontId="6" fillId="0" borderId="44" xfId="0" applyNumberFormat="1" applyFont="1" applyBorder="1" applyAlignment="1">
      <alignment horizontal="right" vertical="center" wrapText="1"/>
    </xf>
    <xf numFmtId="187" fontId="6" fillId="0" borderId="45" xfId="0" applyNumberFormat="1" applyFont="1" applyBorder="1" applyAlignment="1">
      <alignment horizontal="right" vertical="center" wrapText="1"/>
    </xf>
    <xf numFmtId="186" fontId="6" fillId="0" borderId="43" xfId="0" applyNumberFormat="1" applyFont="1" applyBorder="1" applyAlignment="1">
      <alignment horizontal="right" vertical="center" wrapText="1"/>
    </xf>
    <xf numFmtId="186" fontId="6" fillId="0" borderId="44" xfId="0" applyNumberFormat="1" applyFont="1" applyBorder="1" applyAlignment="1">
      <alignment horizontal="right" vertical="center" wrapText="1"/>
    </xf>
    <xf numFmtId="186" fontId="6" fillId="0" borderId="45" xfId="0" applyNumberFormat="1" applyFont="1" applyBorder="1" applyAlignment="1">
      <alignment horizontal="right" vertical="center" wrapText="1"/>
    </xf>
    <xf numFmtId="49" fontId="6" fillId="24" borderId="30" xfId="0" applyNumberFormat="1" applyFont="1" applyFill="1" applyBorder="1" applyAlignment="1">
      <alignment horizontal="right" vertical="center" wrapText="1"/>
    </xf>
    <xf numFmtId="187" fontId="6" fillId="0" borderId="30" xfId="0" applyNumberFormat="1" applyFont="1" applyBorder="1" applyAlignment="1">
      <alignment vertical="center" wrapText="1"/>
    </xf>
    <xf numFmtId="187" fontId="6" fillId="24" borderId="30" xfId="0" applyNumberFormat="1" applyFont="1" applyFill="1" applyBorder="1" applyAlignment="1">
      <alignment horizontal="right" vertical="center" wrapText="1"/>
    </xf>
    <xf numFmtId="182" fontId="6" fillId="0" borderId="13" xfId="0" applyNumberFormat="1" applyFont="1" applyBorder="1" applyAlignment="1">
      <alignment horizontal="right" vertical="center" wrapText="1"/>
    </xf>
    <xf numFmtId="182" fontId="6" fillId="0" borderId="37" xfId="0" applyNumberFormat="1" applyFont="1" applyBorder="1" applyAlignment="1">
      <alignment horizontal="right" vertical="center" wrapText="1"/>
    </xf>
    <xf numFmtId="182" fontId="8" fillId="0" borderId="38" xfId="0" applyNumberFormat="1" applyFont="1" applyBorder="1" applyAlignment="1">
      <alignment vertical="center" wrapText="1"/>
    </xf>
    <xf numFmtId="182" fontId="8" fillId="0" borderId="39" xfId="0" applyNumberFormat="1" applyFont="1" applyBorder="1" applyAlignment="1">
      <alignment vertical="center" wrapText="1"/>
    </xf>
    <xf numFmtId="182" fontId="6" fillId="0" borderId="120" xfId="0" applyNumberFormat="1" applyFont="1" applyBorder="1" applyAlignment="1">
      <alignment horizontal="right" vertical="center" wrapText="1"/>
    </xf>
    <xf numFmtId="182" fontId="8" fillId="0" borderId="37" xfId="0" applyNumberFormat="1" applyFont="1" applyBorder="1" applyAlignment="1">
      <alignment vertical="center" wrapText="1"/>
    </xf>
    <xf numFmtId="186" fontId="6" fillId="0" borderId="37" xfId="0" applyNumberFormat="1" applyFont="1" applyBorder="1" applyAlignment="1">
      <alignment horizontal="right" vertical="center" wrapText="1"/>
    </xf>
    <xf numFmtId="186" fontId="6" fillId="0" borderId="38" xfId="0" applyNumberFormat="1" applyFont="1" applyBorder="1" applyAlignment="1">
      <alignment horizontal="right" vertical="center" wrapText="1"/>
    </xf>
    <xf numFmtId="186" fontId="6" fillId="0" borderId="39" xfId="0" applyNumberFormat="1" applyFont="1" applyBorder="1" applyAlignment="1">
      <alignment horizontal="right" vertical="center" wrapText="1"/>
    </xf>
    <xf numFmtId="187" fontId="6" fillId="0" borderId="120" xfId="0" applyNumberFormat="1" applyFont="1" applyBorder="1" applyAlignment="1">
      <alignment vertical="center" wrapText="1"/>
    </xf>
    <xf numFmtId="187" fontId="6" fillId="0" borderId="37" xfId="0" applyNumberFormat="1" applyFont="1" applyBorder="1" applyAlignment="1">
      <alignment horizontal="right" vertical="center" wrapText="1"/>
    </xf>
    <xf numFmtId="187" fontId="6" fillId="0" borderId="38" xfId="0" applyNumberFormat="1" applyFont="1" applyBorder="1" applyAlignment="1">
      <alignment horizontal="right" vertical="center" wrapText="1"/>
    </xf>
    <xf numFmtId="187" fontId="6" fillId="0" borderId="39" xfId="0" applyNumberFormat="1" applyFont="1" applyBorder="1" applyAlignment="1">
      <alignment horizontal="right" vertical="center" wrapText="1"/>
    </xf>
    <xf numFmtId="187" fontId="6" fillId="24" borderId="120" xfId="0" applyNumberFormat="1" applyFont="1" applyFill="1" applyBorder="1" applyAlignment="1">
      <alignment horizontal="right" vertical="center" wrapText="1"/>
    </xf>
    <xf numFmtId="182" fontId="6" fillId="0" borderId="47" xfId="0" applyNumberFormat="1" applyFont="1" applyBorder="1" applyAlignment="1">
      <alignment horizontal="right" vertical="center" wrapText="1"/>
    </xf>
    <xf numFmtId="182" fontId="6" fillId="0" borderId="38" xfId="0" applyNumberFormat="1" applyFont="1" applyBorder="1" applyAlignment="1">
      <alignment horizontal="right" vertical="center" wrapText="1"/>
    </xf>
    <xf numFmtId="182" fontId="6" fillId="0" borderId="39" xfId="0" applyNumberFormat="1" applyFont="1" applyBorder="1" applyAlignment="1">
      <alignment horizontal="right" vertical="center" wrapText="1"/>
    </xf>
    <xf numFmtId="182" fontId="6" fillId="0" borderId="71" xfId="0" applyNumberFormat="1" applyFont="1" applyBorder="1" applyAlignment="1">
      <alignment horizontal="center" vertical="center" wrapText="1"/>
    </xf>
    <xf numFmtId="0" fontId="3" fillId="24" borderId="75" xfId="0" applyFont="1" applyFill="1" applyBorder="1" applyAlignment="1">
      <alignment horizontal="justify" vertical="center" wrapText="1"/>
    </xf>
    <xf numFmtId="182" fontId="6" fillId="0" borderId="76" xfId="0" applyNumberFormat="1" applyFont="1" applyBorder="1" applyAlignment="1">
      <alignment horizontal="right" vertical="center" wrapText="1"/>
    </xf>
    <xf numFmtId="182" fontId="6" fillId="0" borderId="70" xfId="0" applyNumberFormat="1" applyFont="1" applyBorder="1" applyAlignment="1">
      <alignment horizontal="right" vertical="center" wrapText="1"/>
    </xf>
    <xf numFmtId="182" fontId="6" fillId="0" borderId="106" xfId="0" applyNumberFormat="1" applyFont="1" applyBorder="1" applyAlignment="1">
      <alignment horizontal="right" vertical="center" wrapText="1"/>
    </xf>
    <xf numFmtId="182" fontId="6" fillId="0" borderId="72" xfId="0" applyNumberFormat="1" applyFont="1" applyBorder="1" applyAlignment="1">
      <alignment horizontal="right" vertical="center" wrapText="1"/>
    </xf>
    <xf numFmtId="186" fontId="6" fillId="24" borderId="30" xfId="0" applyNumberFormat="1" applyFont="1" applyFill="1" applyBorder="1" applyAlignment="1">
      <alignment horizontal="right" vertical="center" wrapText="1"/>
    </xf>
    <xf numFmtId="182" fontId="6" fillId="0" borderId="71" xfId="0" applyNumberFormat="1" applyFont="1" applyBorder="1" applyAlignment="1">
      <alignment horizontal="right" vertical="center" wrapText="1"/>
    </xf>
    <xf numFmtId="182" fontId="6" fillId="0" borderId="24" xfId="0" applyNumberFormat="1" applyFont="1" applyBorder="1" applyAlignment="1">
      <alignment horizontal="right" vertical="center" wrapText="1"/>
    </xf>
    <xf numFmtId="182" fontId="6" fillId="0" borderId="18" xfId="0" applyNumberFormat="1" applyFont="1" applyBorder="1" applyAlignment="1">
      <alignment horizontal="right" vertical="center" wrapText="1"/>
    </xf>
    <xf numFmtId="182" fontId="6" fillId="0" borderId="27" xfId="0" applyNumberFormat="1" applyFont="1" applyBorder="1" applyAlignment="1">
      <alignment horizontal="right" vertical="center" wrapText="1"/>
    </xf>
    <xf numFmtId="187" fontId="6" fillId="0" borderId="24" xfId="0" applyNumberFormat="1" applyFont="1" applyBorder="1" applyAlignment="1">
      <alignment horizontal="right" vertical="center" wrapText="1"/>
    </xf>
    <xf numFmtId="187" fontId="6" fillId="0" borderId="18" xfId="0" applyNumberFormat="1" applyFont="1" applyBorder="1" applyAlignment="1">
      <alignment horizontal="right" vertical="center" wrapText="1"/>
    </xf>
    <xf numFmtId="187" fontId="6" fillId="0" borderId="27" xfId="0" applyNumberFormat="1" applyFont="1" applyBorder="1" applyAlignment="1">
      <alignment horizontal="right" vertical="center" wrapText="1"/>
    </xf>
    <xf numFmtId="186" fontId="6" fillId="0" borderId="24" xfId="0" applyNumberFormat="1" applyFont="1" applyBorder="1" applyAlignment="1">
      <alignment horizontal="right" vertical="center" wrapText="1"/>
    </xf>
    <xf numFmtId="186" fontId="6" fillId="0" borderId="18" xfId="0" applyNumberFormat="1" applyFont="1" applyBorder="1" applyAlignment="1">
      <alignment horizontal="right" vertical="center" wrapText="1"/>
    </xf>
    <xf numFmtId="186" fontId="6" fillId="0" borderId="27" xfId="0" applyNumberFormat="1" applyFont="1" applyBorder="1" applyAlignment="1">
      <alignment horizontal="right" vertical="center" wrapText="1"/>
    </xf>
    <xf numFmtId="186" fontId="6" fillId="24" borderId="0" xfId="0" applyNumberFormat="1" applyFont="1" applyFill="1" applyBorder="1" applyAlignment="1">
      <alignment horizontal="right" vertical="center" wrapText="1"/>
    </xf>
    <xf numFmtId="182" fontId="6" fillId="0" borderId="136" xfId="0" applyNumberFormat="1" applyFont="1" applyBorder="1" applyAlignment="1">
      <alignment horizontal="right" vertical="center" wrapText="1"/>
    </xf>
    <xf numFmtId="182" fontId="6" fillId="0" borderId="77" xfId="0" applyNumberFormat="1" applyFont="1" applyBorder="1" applyAlignment="1">
      <alignment horizontal="right" vertical="center" wrapText="1"/>
    </xf>
    <xf numFmtId="0" fontId="3" fillId="0" borderId="176" xfId="0" applyFont="1" applyBorder="1" applyAlignment="1">
      <alignment horizontal="center" vertical="center" wrapText="1"/>
    </xf>
    <xf numFmtId="182" fontId="6" fillId="0" borderId="66" xfId="0" applyNumberFormat="1" applyFont="1" applyBorder="1" applyAlignment="1">
      <alignment horizontal="right" vertical="center" wrapText="1"/>
    </xf>
    <xf numFmtId="182" fontId="6" fillId="0" borderId="29" xfId="0" applyNumberFormat="1" applyFont="1" applyBorder="1" applyAlignment="1">
      <alignment horizontal="right" vertical="center" wrapText="1"/>
    </xf>
    <xf numFmtId="186" fontId="6" fillId="24" borderId="29" xfId="0" applyNumberFormat="1" applyFont="1" applyFill="1" applyBorder="1" applyAlignment="1">
      <alignment horizontal="right" vertical="center" wrapText="1"/>
    </xf>
    <xf numFmtId="187" fontId="6" fillId="0" borderId="29" xfId="0" applyNumberFormat="1" applyFont="1" applyBorder="1" applyAlignment="1">
      <alignment vertical="center" wrapText="1"/>
    </xf>
    <xf numFmtId="187" fontId="6" fillId="24" borderId="29" xfId="0" applyNumberFormat="1" applyFont="1" applyFill="1" applyBorder="1" applyAlignment="1">
      <alignment horizontal="right" vertical="center" wrapText="1"/>
    </xf>
    <xf numFmtId="182" fontId="6" fillId="0" borderId="149" xfId="0" applyNumberFormat="1" applyFont="1" applyBorder="1" applyAlignment="1">
      <alignment horizontal="right" vertical="center" wrapText="1"/>
    </xf>
    <xf numFmtId="0" fontId="3" fillId="0" borderId="106" xfId="0" applyFont="1" applyBorder="1" applyAlignment="1">
      <alignment horizontal="center" vertical="center" wrapText="1"/>
    </xf>
    <xf numFmtId="182" fontId="6" fillId="0" borderId="64" xfId="0" applyNumberFormat="1" applyFont="1" applyBorder="1" applyAlignment="1">
      <alignment horizontal="right" vertical="center" wrapText="1"/>
    </xf>
    <xf numFmtId="186" fontId="6" fillId="24" borderId="120" xfId="0" applyNumberFormat="1" applyFont="1" applyFill="1" applyBorder="1" applyAlignment="1">
      <alignment horizontal="right" vertical="center" wrapText="1"/>
    </xf>
    <xf numFmtId="0" fontId="3" fillId="0" borderId="177" xfId="0" applyFont="1" applyBorder="1" applyAlignment="1">
      <alignment horizontal="justify" vertical="center" wrapText="1"/>
    </xf>
    <xf numFmtId="0" fontId="3" fillId="0" borderId="178" xfId="0" applyFont="1" applyBorder="1" applyAlignment="1">
      <alignment horizontal="justify" vertical="center" wrapText="1"/>
    </xf>
    <xf numFmtId="0" fontId="3" fillId="0" borderId="179" xfId="0" applyFont="1" applyBorder="1" applyAlignment="1">
      <alignment horizontal="justify" vertical="center" wrapText="1"/>
    </xf>
    <xf numFmtId="0" fontId="3" fillId="24" borderId="121" xfId="0" applyFont="1" applyFill="1" applyBorder="1" applyAlignment="1">
      <alignment horizontal="justify" vertical="center" wrapText="1"/>
    </xf>
    <xf numFmtId="0" fontId="3" fillId="0" borderId="180" xfId="0" applyFont="1" applyBorder="1" applyAlignment="1">
      <alignment horizontal="justify" vertical="center" wrapText="1"/>
    </xf>
    <xf numFmtId="182" fontId="8" fillId="0" borderId="18" xfId="0" applyNumberFormat="1" applyFont="1" applyBorder="1" applyAlignment="1">
      <alignment vertical="center" wrapText="1"/>
    </xf>
    <xf numFmtId="182" fontId="8" fillId="0" borderId="27" xfId="0" applyNumberFormat="1" applyFont="1" applyBorder="1" applyAlignment="1">
      <alignment vertical="center" wrapText="1"/>
    </xf>
    <xf numFmtId="182" fontId="8" fillId="0" borderId="24" xfId="0" applyNumberFormat="1" applyFont="1" applyBorder="1" applyAlignment="1">
      <alignment vertical="center" wrapText="1"/>
    </xf>
    <xf numFmtId="182" fontId="6" fillId="0" borderId="72" xfId="0" applyNumberFormat="1" applyFont="1" applyBorder="1" applyAlignment="1">
      <alignment horizontal="center" vertical="center" wrapText="1"/>
    </xf>
    <xf numFmtId="182" fontId="6" fillId="0" borderId="16" xfId="0" applyNumberFormat="1" applyFont="1" applyBorder="1" applyAlignment="1">
      <alignment horizontal="right" vertical="center" wrapText="1"/>
    </xf>
    <xf numFmtId="182" fontId="6" fillId="0" borderId="28" xfId="0" applyNumberFormat="1" applyFont="1" applyBorder="1" applyAlignment="1">
      <alignment horizontal="right" vertical="center" wrapText="1"/>
    </xf>
    <xf numFmtId="187" fontId="6" fillId="0" borderId="25" xfId="0" applyNumberFormat="1" applyFont="1" applyBorder="1" applyAlignment="1">
      <alignment horizontal="right" vertical="center" wrapText="1"/>
    </xf>
    <xf numFmtId="187" fontId="6" fillId="0" borderId="16" xfId="0" applyNumberFormat="1" applyFont="1" applyBorder="1" applyAlignment="1">
      <alignment horizontal="right" vertical="center" wrapText="1"/>
    </xf>
    <xf numFmtId="187" fontId="6" fillId="0" borderId="28" xfId="0" applyNumberFormat="1" applyFont="1" applyBorder="1" applyAlignment="1">
      <alignment horizontal="right" vertical="center" wrapText="1"/>
    </xf>
    <xf numFmtId="186" fontId="6" fillId="0" borderId="25" xfId="0" applyNumberFormat="1" applyFont="1" applyBorder="1" applyAlignment="1">
      <alignment horizontal="right" vertical="center" wrapText="1"/>
    </xf>
    <xf numFmtId="186" fontId="6" fillId="0" borderId="16" xfId="0" applyNumberFormat="1" applyFont="1" applyBorder="1" applyAlignment="1">
      <alignment horizontal="right" vertical="center" wrapText="1"/>
    </xf>
    <xf numFmtId="186" fontId="6" fillId="0" borderId="28" xfId="0" applyNumberFormat="1" applyFont="1" applyBorder="1" applyAlignment="1">
      <alignment horizontal="right" vertical="center" wrapText="1"/>
    </xf>
    <xf numFmtId="182" fontId="6" fillId="0" borderId="25" xfId="0" applyNumberFormat="1" applyFont="1" applyBorder="1" applyAlignment="1">
      <alignment horizontal="right" vertical="center" wrapText="1"/>
    </xf>
    <xf numFmtId="182" fontId="6" fillId="0" borderId="78" xfId="0" applyNumberFormat="1" applyFont="1" applyBorder="1" applyAlignment="1">
      <alignment horizontal="right" vertical="center" wrapText="1"/>
    </xf>
    <xf numFmtId="0" fontId="3" fillId="0" borderId="102" xfId="0" applyFont="1" applyBorder="1" applyAlignment="1">
      <alignment horizontal="center" vertical="center" wrapText="1"/>
    </xf>
    <xf numFmtId="182" fontId="6" fillId="0" borderId="181" xfId="0" applyNumberFormat="1" applyFont="1" applyBorder="1" applyAlignment="1">
      <alignment horizontal="right" vertical="center" wrapText="1"/>
    </xf>
    <xf numFmtId="0" fontId="3" fillId="0" borderId="182" xfId="0" applyFont="1" applyBorder="1" applyAlignment="1">
      <alignment horizontal="justify" vertical="center" wrapText="1"/>
    </xf>
    <xf numFmtId="0" fontId="3" fillId="0" borderId="89" xfId="0" applyFont="1" applyBorder="1" applyAlignment="1">
      <alignment horizontal="justify" vertical="center" wrapText="1"/>
    </xf>
    <xf numFmtId="182" fontId="6" fillId="0" borderId="102" xfId="0" applyNumberFormat="1" applyFont="1" applyBorder="1" applyAlignment="1">
      <alignment horizontal="right" vertical="center" wrapText="1"/>
    </xf>
    <xf numFmtId="182" fontId="6" fillId="0" borderId="101" xfId="0" applyNumberFormat="1" applyFont="1" applyBorder="1" applyAlignment="1">
      <alignment horizontal="right" vertical="center" wrapText="1"/>
    </xf>
    <xf numFmtId="182" fontId="6" fillId="0" borderId="15" xfId="0" applyNumberFormat="1" applyFont="1" applyBorder="1" applyAlignment="1">
      <alignment horizontal="right" vertical="center" wrapText="1"/>
    </xf>
    <xf numFmtId="182" fontId="6" fillId="0" borderId="36" xfId="0" applyNumberFormat="1" applyFont="1" applyBorder="1" applyAlignment="1">
      <alignment horizontal="right" vertical="center" wrapText="1"/>
    </xf>
    <xf numFmtId="49" fontId="6" fillId="24" borderId="15" xfId="0" applyNumberFormat="1" applyFont="1" applyFill="1" applyBorder="1" applyAlignment="1">
      <alignment horizontal="right" vertical="center" wrapText="1"/>
    </xf>
    <xf numFmtId="49" fontId="6" fillId="24" borderId="36" xfId="0" applyNumberFormat="1" applyFont="1" applyFill="1" applyBorder="1" applyAlignment="1">
      <alignment horizontal="right" vertical="center" wrapText="1"/>
    </xf>
    <xf numFmtId="187" fontId="6" fillId="0" borderId="15" xfId="0" applyNumberFormat="1" applyFont="1" applyBorder="1" applyAlignment="1">
      <alignment vertical="center" wrapText="1"/>
    </xf>
    <xf numFmtId="187" fontId="6" fillId="0" borderId="36" xfId="0" applyNumberFormat="1" applyFont="1" applyBorder="1" applyAlignment="1">
      <alignment vertical="center" wrapText="1"/>
    </xf>
    <xf numFmtId="187" fontId="6" fillId="24" borderId="15" xfId="0" applyNumberFormat="1" applyFont="1" applyFill="1" applyBorder="1" applyAlignment="1">
      <alignment horizontal="right" vertical="center" wrapText="1"/>
    </xf>
    <xf numFmtId="187" fontId="6" fillId="24" borderId="36" xfId="0" applyNumberFormat="1" applyFont="1" applyFill="1" applyBorder="1" applyAlignment="1">
      <alignment horizontal="right" vertical="center" wrapText="1"/>
    </xf>
    <xf numFmtId="182" fontId="6" fillId="0" borderId="183" xfId="0" applyNumberFormat="1" applyFont="1" applyBorder="1" applyAlignment="1">
      <alignment horizontal="right" vertical="center" wrapText="1"/>
    </xf>
    <xf numFmtId="182" fontId="6" fillId="0" borderId="132" xfId="0" applyNumberFormat="1" applyFont="1" applyBorder="1" applyAlignment="1">
      <alignment horizontal="right" vertical="center" wrapText="1"/>
    </xf>
    <xf numFmtId="184" fontId="6" fillId="0" borderId="71" xfId="48" applyNumberFormat="1" applyFont="1" applyBorder="1" applyAlignment="1">
      <alignment horizontal="right" vertical="center"/>
    </xf>
    <xf numFmtId="184" fontId="6" fillId="0" borderId="71" xfId="0" applyNumberFormat="1" applyFont="1" applyBorder="1" applyAlignment="1">
      <alignment horizontal="right" vertical="center"/>
    </xf>
    <xf numFmtId="0" fontId="3" fillId="0" borderId="117" xfId="0" applyFont="1" applyBorder="1" applyAlignment="1">
      <alignment horizontal="center" vertical="center" wrapText="1"/>
    </xf>
    <xf numFmtId="184" fontId="6" fillId="0" borderId="101" xfId="48" applyNumberFormat="1" applyFont="1" applyBorder="1" applyAlignment="1">
      <alignment horizontal="right" vertical="center"/>
    </xf>
    <xf numFmtId="184" fontId="6" fillId="0" borderId="101" xfId="0" applyNumberFormat="1" applyFont="1" applyBorder="1" applyAlignment="1">
      <alignment horizontal="right" vertical="center"/>
    </xf>
    <xf numFmtId="184" fontId="6" fillId="0" borderId="102" xfId="48" applyNumberFormat="1" applyFont="1" applyBorder="1" applyAlignment="1">
      <alignment horizontal="right" vertical="center"/>
    </xf>
    <xf numFmtId="184" fontId="6" fillId="0" borderId="175" xfId="48" applyNumberFormat="1" applyFont="1" applyBorder="1" applyAlignment="1">
      <alignment horizontal="right" vertical="center"/>
    </xf>
    <xf numFmtId="184" fontId="6" fillId="0" borderId="103" xfId="48" applyNumberFormat="1" applyFont="1" applyBorder="1" applyAlignment="1">
      <alignment horizontal="right" vertical="center"/>
    </xf>
    <xf numFmtId="184" fontId="6" fillId="0" borderId="102" xfId="0" applyNumberFormat="1" applyFont="1" applyBorder="1" applyAlignment="1">
      <alignment horizontal="right" vertical="center"/>
    </xf>
    <xf numFmtId="184" fontId="6" fillId="0" borderId="175" xfId="0" applyNumberFormat="1" applyFont="1" applyBorder="1" applyAlignment="1">
      <alignment horizontal="right" vertical="center"/>
    </xf>
    <xf numFmtId="184" fontId="6" fillId="0" borderId="103" xfId="0" applyNumberFormat="1" applyFont="1" applyBorder="1" applyAlignment="1">
      <alignment horizontal="right" vertical="center"/>
    </xf>
    <xf numFmtId="184" fontId="6" fillId="0" borderId="184" xfId="48" applyNumberFormat="1" applyFont="1" applyBorder="1" applyAlignment="1">
      <alignment horizontal="right" vertical="center"/>
    </xf>
    <xf numFmtId="184" fontId="6" fillId="0" borderId="68" xfId="48" applyNumberFormat="1" applyFont="1" applyBorder="1" applyAlignment="1">
      <alignment horizontal="right" vertical="center"/>
    </xf>
    <xf numFmtId="184" fontId="8" fillId="0" borderId="48" xfId="48" applyNumberFormat="1" applyFont="1" applyBorder="1" applyAlignment="1">
      <alignment vertical="center"/>
    </xf>
    <xf numFmtId="184" fontId="8" fillId="0" borderId="173" xfId="48" applyNumberFormat="1" applyFont="1" applyBorder="1" applyAlignment="1">
      <alignment vertical="center"/>
    </xf>
    <xf numFmtId="184" fontId="6" fillId="0" borderId="173" xfId="48" applyNumberFormat="1" applyFont="1" applyBorder="1" applyAlignment="1">
      <alignment horizontal="right" vertical="center"/>
    </xf>
    <xf numFmtId="184" fontId="6" fillId="0" borderId="67" xfId="48" applyNumberFormat="1" applyFont="1" applyBorder="1" applyAlignment="1">
      <alignment horizontal="right" vertical="center"/>
    </xf>
    <xf numFmtId="184" fontId="6" fillId="0" borderId="44" xfId="48" applyNumberFormat="1" applyFont="1" applyBorder="1" applyAlignment="1">
      <alignment horizontal="right" vertical="center"/>
    </xf>
    <xf numFmtId="184" fontId="6" fillId="0" borderId="38" xfId="48" applyNumberFormat="1" applyFont="1" applyBorder="1" applyAlignment="1">
      <alignment horizontal="right" vertical="center"/>
    </xf>
    <xf numFmtId="184" fontId="6" fillId="0" borderId="185" xfId="48" applyNumberFormat="1" applyFont="1" applyBorder="1" applyAlignment="1">
      <alignment horizontal="right" vertical="center"/>
    </xf>
    <xf numFmtId="184" fontId="6" fillId="0" borderId="59" xfId="48" applyNumberFormat="1" applyFont="1" applyBorder="1" applyAlignment="1">
      <alignment horizontal="right" vertical="center"/>
    </xf>
    <xf numFmtId="184" fontId="8" fillId="0" borderId="18" xfId="48" applyNumberFormat="1" applyFont="1" applyBorder="1" applyAlignment="1">
      <alignment vertical="center"/>
    </xf>
    <xf numFmtId="184" fontId="8" fillId="0" borderId="38" xfId="48" applyNumberFormat="1" applyFont="1" applyBorder="1" applyAlignment="1">
      <alignment vertical="center"/>
    </xf>
    <xf numFmtId="184" fontId="8" fillId="0" borderId="65" xfId="48" applyNumberFormat="1" applyFont="1" applyBorder="1" applyAlignment="1">
      <alignment vertical="center"/>
    </xf>
    <xf numFmtId="184" fontId="8" fillId="0" borderId="59" xfId="48" applyNumberFormat="1" applyFont="1" applyBorder="1" applyAlignment="1">
      <alignment vertical="center"/>
    </xf>
    <xf numFmtId="184" fontId="6" fillId="0" borderId="44" xfId="0" applyNumberFormat="1" applyFont="1" applyBorder="1" applyAlignment="1">
      <alignment horizontal="right" vertical="center"/>
    </xf>
    <xf numFmtId="184" fontId="6" fillId="0" borderId="38" xfId="0" applyNumberFormat="1" applyFont="1" applyBorder="1" applyAlignment="1">
      <alignment horizontal="right" vertical="center"/>
    </xf>
    <xf numFmtId="184" fontId="6" fillId="0" borderId="185" xfId="0" applyNumberFormat="1" applyFont="1" applyBorder="1" applyAlignment="1">
      <alignment horizontal="right" vertical="center"/>
    </xf>
    <xf numFmtId="184" fontId="6" fillId="0" borderId="59" xfId="0" applyNumberFormat="1" applyFont="1" applyBorder="1" applyAlignment="1">
      <alignment horizontal="right" vertical="center"/>
    </xf>
    <xf numFmtId="184" fontId="6" fillId="0" borderId="126" xfId="48" applyNumberFormat="1" applyFont="1" applyBorder="1" applyAlignment="1">
      <alignment horizontal="right" vertical="center"/>
    </xf>
    <xf numFmtId="0" fontId="3" fillId="0" borderId="186" xfId="0" applyFont="1" applyBorder="1" applyAlignment="1">
      <alignment horizontal="center" vertical="center"/>
    </xf>
    <xf numFmtId="0" fontId="3" fillId="0" borderId="187" xfId="0" applyFont="1" applyBorder="1" applyAlignment="1">
      <alignment horizontal="center" vertical="center"/>
    </xf>
    <xf numFmtId="184" fontId="6" fillId="0" borderId="188" xfId="0" applyNumberFormat="1" applyFont="1" applyBorder="1" applyAlignment="1">
      <alignment horizontal="right" vertical="center"/>
    </xf>
    <xf numFmtId="184" fontId="6" fillId="0" borderId="189" xfId="48" applyNumberFormat="1" applyFont="1" applyBorder="1" applyAlignment="1">
      <alignment horizontal="right" vertical="center"/>
    </xf>
    <xf numFmtId="184" fontId="6" fillId="0" borderId="190" xfId="48" applyNumberFormat="1" applyFont="1" applyBorder="1" applyAlignment="1">
      <alignment horizontal="right" vertical="center"/>
    </xf>
    <xf numFmtId="184" fontId="6" fillId="0" borderId="66" xfId="0" applyNumberFormat="1" applyFont="1" applyBorder="1" applyAlignment="1">
      <alignment horizontal="right" vertical="center"/>
    </xf>
    <xf numFmtId="184" fontId="6" fillId="0" borderId="191" xfId="0" applyNumberFormat="1" applyFont="1" applyBorder="1" applyAlignment="1">
      <alignment horizontal="right" vertical="center"/>
    </xf>
    <xf numFmtId="184" fontId="6" fillId="0" borderId="192" xfId="48" applyNumberFormat="1" applyFont="1" applyBorder="1" applyAlignment="1">
      <alignment horizontal="right" vertical="center"/>
    </xf>
    <xf numFmtId="0" fontId="3" fillId="0" borderId="193" xfId="0" applyFont="1" applyBorder="1" applyAlignment="1">
      <alignment horizontal="left" vertical="center"/>
    </xf>
    <xf numFmtId="0" fontId="3" fillId="0" borderId="194" xfId="0" applyFont="1" applyBorder="1" applyAlignment="1">
      <alignment horizontal="left" vertical="center"/>
    </xf>
    <xf numFmtId="0" fontId="3" fillId="0" borderId="121" xfId="0" applyFont="1" applyBorder="1" applyAlignment="1">
      <alignment horizontal="left" vertical="center"/>
    </xf>
    <xf numFmtId="0" fontId="3" fillId="0" borderId="195" xfId="0" applyFont="1" applyBorder="1" applyAlignment="1">
      <alignment horizontal="left" vertical="center"/>
    </xf>
    <xf numFmtId="0" fontId="5" fillId="0" borderId="196" xfId="0" applyFont="1" applyBorder="1" applyAlignment="1">
      <alignment horizontal="left" vertical="center"/>
    </xf>
    <xf numFmtId="0" fontId="3" fillId="0" borderId="197" xfId="0" applyFont="1" applyBorder="1" applyAlignment="1">
      <alignment horizontal="left" vertical="center"/>
    </xf>
    <xf numFmtId="0" fontId="3" fillId="0" borderId="196" xfId="0" applyFont="1" applyBorder="1" applyAlignment="1">
      <alignment horizontal="left" vertical="center"/>
    </xf>
    <xf numFmtId="0" fontId="11" fillId="0" borderId="0" xfId="0" applyFont="1" applyAlignment="1">
      <alignment/>
    </xf>
    <xf numFmtId="0" fontId="11" fillId="0" borderId="0" xfId="0" applyFont="1" applyFill="1" applyBorder="1" applyAlignment="1">
      <alignment horizontal="left" wrapText="1"/>
    </xf>
    <xf numFmtId="0" fontId="3" fillId="0" borderId="75" xfId="0" applyFont="1" applyBorder="1" applyAlignment="1">
      <alignment horizontal="right" vertical="center"/>
    </xf>
    <xf numFmtId="184" fontId="6" fillId="0" borderId="103" xfId="0" applyNumberFormat="1" applyFont="1" applyBorder="1" applyAlignment="1">
      <alignment horizontal="right" vertical="center" wrapText="1"/>
    </xf>
    <xf numFmtId="184" fontId="6" fillId="0" borderId="184" xfId="0" applyNumberFormat="1" applyFont="1" applyBorder="1" applyAlignment="1">
      <alignment horizontal="right" vertical="center" wrapText="1"/>
    </xf>
    <xf numFmtId="0" fontId="3" fillId="0" borderId="67" xfId="0" applyFont="1" applyBorder="1" applyAlignment="1">
      <alignment horizontal="right" vertical="center"/>
    </xf>
    <xf numFmtId="184" fontId="6" fillId="0" borderId="198" xfId="0" applyNumberFormat="1" applyFont="1" applyBorder="1" applyAlignment="1">
      <alignment horizontal="right" vertical="center" wrapText="1"/>
    </xf>
    <xf numFmtId="184" fontId="6" fillId="0" borderId="68" xfId="0" applyNumberFormat="1" applyFont="1" applyBorder="1" applyAlignment="1">
      <alignment horizontal="right" vertical="center" wrapText="1"/>
    </xf>
    <xf numFmtId="184" fontId="6" fillId="0" borderId="135" xfId="0" applyNumberFormat="1" applyFont="1" applyBorder="1" applyAlignment="1">
      <alignment horizontal="right" vertical="center" wrapText="1"/>
    </xf>
    <xf numFmtId="184" fontId="6" fillId="0" borderId="98" xfId="0" applyNumberFormat="1" applyFont="1" applyBorder="1" applyAlignment="1">
      <alignment horizontal="right" vertical="center" wrapText="1"/>
    </xf>
    <xf numFmtId="184" fontId="3" fillId="0" borderId="68" xfId="0" applyNumberFormat="1" applyFont="1" applyBorder="1" applyAlignment="1">
      <alignment vertical="center"/>
    </xf>
    <xf numFmtId="184" fontId="6" fillId="0" borderId="67" xfId="0" applyNumberFormat="1" applyFont="1" applyBorder="1" applyAlignment="1">
      <alignment horizontal="right" vertical="center" wrapText="1"/>
    </xf>
    <xf numFmtId="184" fontId="8" fillId="0" borderId="68" xfId="0" applyNumberFormat="1" applyFont="1" applyBorder="1" applyAlignment="1">
      <alignment horizontal="left" vertical="center" wrapText="1"/>
    </xf>
    <xf numFmtId="184" fontId="8" fillId="0" borderId="98" xfId="0" applyNumberFormat="1" applyFont="1" applyBorder="1" applyAlignment="1">
      <alignment horizontal="left" vertical="center" wrapText="1"/>
    </xf>
    <xf numFmtId="184" fontId="8" fillId="0" borderId="168" xfId="0" applyNumberFormat="1" applyFont="1" applyBorder="1" applyAlignment="1">
      <alignment horizontal="left" vertical="center" wrapText="1"/>
    </xf>
    <xf numFmtId="184" fontId="8" fillId="0" borderId="173" xfId="0" applyNumberFormat="1" applyFont="1" applyBorder="1" applyAlignment="1">
      <alignment horizontal="left" vertical="center" wrapText="1"/>
    </xf>
    <xf numFmtId="0" fontId="3" fillId="0" borderId="126" xfId="0" applyFont="1" applyBorder="1" applyAlignment="1">
      <alignment horizontal="right" vertical="center"/>
    </xf>
    <xf numFmtId="184" fontId="6" fillId="0" borderId="185" xfId="0" applyNumberFormat="1" applyFont="1" applyBorder="1" applyAlignment="1">
      <alignment horizontal="right" vertical="center" wrapText="1"/>
    </xf>
    <xf numFmtId="184" fontId="3" fillId="0" borderId="18" xfId="0" applyNumberFormat="1" applyFont="1" applyBorder="1" applyAlignment="1">
      <alignment vertical="center"/>
    </xf>
    <xf numFmtId="184" fontId="6" fillId="0" borderId="126" xfId="0" applyNumberFormat="1" applyFont="1" applyBorder="1" applyAlignment="1">
      <alignment horizontal="right" vertical="center" wrapText="1"/>
    </xf>
    <xf numFmtId="3" fontId="6" fillId="0" borderId="18" xfId="0" applyNumberFormat="1" applyFont="1" applyBorder="1" applyAlignment="1">
      <alignment horizontal="right" vertical="center"/>
    </xf>
    <xf numFmtId="0" fontId="6" fillId="0" borderId="38" xfId="0" applyFont="1" applyBorder="1" applyAlignment="1">
      <alignment horizontal="left" vertical="center"/>
    </xf>
    <xf numFmtId="184" fontId="6" fillId="0" borderId="12" xfId="0" applyNumberFormat="1" applyFont="1" applyBorder="1" applyAlignment="1">
      <alignment horizontal="right" vertical="center"/>
    </xf>
    <xf numFmtId="184" fontId="6" fillId="0" borderId="63" xfId="48" applyNumberFormat="1" applyFont="1" applyFill="1" applyBorder="1" applyAlignment="1">
      <alignment horizontal="right" vertical="center"/>
    </xf>
    <xf numFmtId="184" fontId="6" fillId="0" borderId="65" xfId="48" applyNumberFormat="1" applyFont="1" applyBorder="1" applyAlignment="1">
      <alignment horizontal="right" vertical="center"/>
    </xf>
    <xf numFmtId="184" fontId="6" fillId="0" borderId="38" xfId="48" applyNumberFormat="1" applyFont="1" applyFill="1" applyBorder="1" applyAlignment="1">
      <alignment horizontal="right" vertical="center"/>
    </xf>
    <xf numFmtId="196" fontId="6" fillId="0" borderId="38" xfId="0" applyNumberFormat="1" applyFont="1" applyBorder="1" applyAlignment="1">
      <alignment horizontal="right" vertical="center"/>
    </xf>
    <xf numFmtId="3" fontId="6" fillId="0" borderId="38" xfId="0" applyNumberFormat="1" applyFont="1" applyBorder="1" applyAlignment="1">
      <alignment horizontal="left" vertical="center"/>
    </xf>
    <xf numFmtId="3" fontId="6" fillId="0" borderId="38" xfId="0" applyNumberFormat="1" applyFont="1" applyBorder="1" applyAlignment="1">
      <alignment horizontal="center" vertical="center"/>
    </xf>
    <xf numFmtId="38" fontId="6" fillId="0" borderId="18" xfId="48" applyFont="1" applyBorder="1" applyAlignment="1">
      <alignment horizontal="right" vertical="center"/>
    </xf>
    <xf numFmtId="38" fontId="6" fillId="0" borderId="38" xfId="48" applyFont="1" applyBorder="1" applyAlignment="1">
      <alignment horizontal="center" vertical="center"/>
    </xf>
    <xf numFmtId="184" fontId="6" fillId="0" borderId="12" xfId="48" applyNumberFormat="1" applyFont="1" applyBorder="1" applyAlignment="1">
      <alignment horizontal="right" vertical="center"/>
    </xf>
    <xf numFmtId="196" fontId="6" fillId="0" borderId="38" xfId="48" applyNumberFormat="1" applyFont="1" applyBorder="1" applyAlignment="1">
      <alignment horizontal="right" vertical="center"/>
    </xf>
    <xf numFmtId="3" fontId="6" fillId="0" borderId="18" xfId="0" applyNumberFormat="1" applyFont="1" applyFill="1" applyBorder="1" applyAlignment="1">
      <alignment horizontal="right" vertical="center"/>
    </xf>
    <xf numFmtId="184" fontId="6" fillId="0" borderId="65" xfId="48" applyNumberFormat="1" applyFont="1" applyFill="1" applyBorder="1" applyAlignment="1">
      <alignment horizontal="right" vertical="center"/>
    </xf>
    <xf numFmtId="184" fontId="6" fillId="0" borderId="18" xfId="48" applyNumberFormat="1" applyFont="1" applyFill="1" applyBorder="1" applyAlignment="1">
      <alignment horizontal="right" vertical="center"/>
    </xf>
    <xf numFmtId="196" fontId="6" fillId="0" borderId="38" xfId="48" applyNumberFormat="1" applyFont="1" applyFill="1" applyBorder="1" applyAlignment="1">
      <alignment horizontal="right" vertical="center"/>
    </xf>
    <xf numFmtId="184" fontId="6" fillId="0" borderId="59" xfId="48" applyNumberFormat="1" applyFont="1" applyFill="1" applyBorder="1" applyAlignment="1">
      <alignment horizontal="right" vertical="center"/>
    </xf>
    <xf numFmtId="0" fontId="6" fillId="0" borderId="38" xfId="0" applyFont="1" applyFill="1" applyBorder="1" applyAlignment="1">
      <alignment horizontal="left" vertical="center"/>
    </xf>
    <xf numFmtId="0" fontId="23" fillId="0" borderId="0" xfId="0" applyFont="1" applyBorder="1" applyAlignment="1">
      <alignment horizontal="justify" vertical="center" wrapText="1"/>
    </xf>
    <xf numFmtId="0" fontId="5" fillId="0" borderId="129" xfId="0" applyFont="1" applyBorder="1" applyAlignment="1">
      <alignment horizontal="center" vertical="center" wrapText="1"/>
    </xf>
    <xf numFmtId="193" fontId="8" fillId="0" borderId="199" xfId="48" applyNumberFormat="1" applyFont="1" applyBorder="1" applyAlignment="1">
      <alignment horizontal="right" vertical="center" wrapText="1"/>
    </xf>
    <xf numFmtId="193" fontId="8" fillId="0" borderId="200" xfId="48" applyNumberFormat="1" applyFont="1" applyBorder="1" applyAlignment="1">
      <alignment horizontal="right" vertical="center" wrapText="1"/>
    </xf>
    <xf numFmtId="193" fontId="8" fillId="0" borderId="201" xfId="48" applyNumberFormat="1" applyFont="1" applyBorder="1" applyAlignment="1">
      <alignment horizontal="right" vertical="center" wrapText="1"/>
    </xf>
    <xf numFmtId="184" fontId="6" fillId="0" borderId="62" xfId="48" applyNumberFormat="1" applyFont="1" applyBorder="1" applyAlignment="1">
      <alignment vertical="center"/>
    </xf>
    <xf numFmtId="184" fontId="6" fillId="0" borderId="63" xfId="48" applyNumberFormat="1" applyFont="1" applyBorder="1" applyAlignment="1">
      <alignment vertical="center"/>
    </xf>
    <xf numFmtId="184" fontId="6" fillId="0" borderId="63" xfId="48" applyNumberFormat="1" applyFont="1" applyFill="1" applyBorder="1" applyAlignment="1">
      <alignment vertical="center"/>
    </xf>
    <xf numFmtId="184" fontId="6" fillId="0" borderId="62" xfId="48" applyNumberFormat="1" applyFont="1" applyBorder="1" applyAlignment="1">
      <alignment horizontal="right" vertical="center"/>
    </xf>
    <xf numFmtId="184" fontId="6" fillId="0" borderId="63" xfId="48" applyNumberFormat="1" applyFont="1" applyBorder="1" applyAlignment="1">
      <alignment horizontal="right" vertical="center"/>
    </xf>
    <xf numFmtId="0" fontId="3" fillId="0" borderId="16" xfId="0" applyFont="1" applyBorder="1" applyAlignment="1">
      <alignment horizontal="justify" vertical="center"/>
    </xf>
    <xf numFmtId="0" fontId="3" fillId="0" borderId="13" xfId="0" applyFont="1" applyBorder="1" applyAlignment="1">
      <alignment horizontal="justify" vertical="center"/>
    </xf>
    <xf numFmtId="0" fontId="3" fillId="0" borderId="25" xfId="0" applyFont="1" applyBorder="1" applyAlignment="1">
      <alignment horizontal="justify" vertical="center"/>
    </xf>
    <xf numFmtId="0" fontId="3" fillId="0" borderId="28" xfId="0" applyFont="1" applyBorder="1" applyAlignment="1">
      <alignment horizontal="justify" vertical="center"/>
    </xf>
    <xf numFmtId="0" fontId="3" fillId="0" borderId="78" xfId="0" applyFont="1" applyBorder="1" applyAlignment="1">
      <alignment horizontal="justify" vertical="center"/>
    </xf>
    <xf numFmtId="0" fontId="3" fillId="0" borderId="193" xfId="0" applyFont="1" applyBorder="1" applyAlignment="1">
      <alignment horizontal="justify" vertical="center"/>
    </xf>
    <xf numFmtId="0" fontId="3" fillId="0" borderId="202" xfId="0" applyFont="1" applyBorder="1" applyAlignment="1">
      <alignment horizontal="justify" vertical="center"/>
    </xf>
    <xf numFmtId="0" fontId="3" fillId="0" borderId="203" xfId="0" applyFont="1" applyBorder="1" applyAlignment="1">
      <alignment horizontal="justify" vertical="center"/>
    </xf>
    <xf numFmtId="0" fontId="3" fillId="0" borderId="204" xfId="0" applyFont="1" applyBorder="1" applyAlignment="1">
      <alignment horizontal="justify" vertical="center"/>
    </xf>
    <xf numFmtId="0" fontId="3" fillId="0" borderId="34" xfId="0" applyFont="1" applyBorder="1" applyAlignment="1">
      <alignment vertical="center"/>
    </xf>
    <xf numFmtId="0" fontId="3" fillId="0" borderId="16" xfId="0" applyFont="1" applyBorder="1" applyAlignment="1">
      <alignment vertical="center"/>
    </xf>
    <xf numFmtId="0" fontId="3" fillId="0" borderId="28" xfId="0" applyFont="1" applyBorder="1" applyAlignment="1">
      <alignment vertical="center"/>
    </xf>
    <xf numFmtId="0" fontId="3" fillId="0" borderId="16" xfId="0" applyFont="1" applyBorder="1" applyAlignment="1">
      <alignment horizontal="justify" vertical="center" wrapText="1"/>
    </xf>
    <xf numFmtId="0" fontId="3" fillId="0" borderId="78" xfId="0" applyFont="1" applyBorder="1" applyAlignment="1">
      <alignment vertical="center"/>
    </xf>
    <xf numFmtId="0" fontId="3" fillId="0" borderId="13" xfId="0" applyFont="1" applyBorder="1" applyAlignment="1">
      <alignment horizontal="justify" vertical="center" wrapText="1"/>
    </xf>
    <xf numFmtId="0" fontId="3" fillId="0" borderId="78" xfId="0" applyFont="1" applyBorder="1" applyAlignment="1">
      <alignment horizontal="justify" vertical="center" wrapText="1"/>
    </xf>
    <xf numFmtId="184" fontId="6" fillId="0" borderId="14" xfId="0" applyNumberFormat="1" applyFont="1" applyBorder="1" applyAlignment="1">
      <alignment horizontal="right" vertical="center" wrapText="1"/>
    </xf>
    <xf numFmtId="0" fontId="4" fillId="0" borderId="177" xfId="0" applyFont="1" applyBorder="1" applyAlignment="1">
      <alignment horizontal="justify" vertical="center" wrapText="1"/>
    </xf>
    <xf numFmtId="0" fontId="6" fillId="0" borderId="36" xfId="0" applyFont="1" applyBorder="1" applyAlignment="1">
      <alignment horizontal="center" vertical="center" wrapText="1"/>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36" xfId="0" applyFont="1" applyBorder="1" applyAlignment="1">
      <alignment horizontal="center" vertical="center"/>
    </xf>
    <xf numFmtId="0" fontId="6" fillId="0" borderId="15" xfId="0" applyFont="1" applyBorder="1" applyAlignment="1">
      <alignment horizontal="center" vertical="center" wrapText="1"/>
    </xf>
    <xf numFmtId="0" fontId="6" fillId="0" borderId="46" xfId="0" applyFont="1" applyBorder="1" applyAlignment="1">
      <alignment horizontal="center" vertical="center" wrapText="1"/>
    </xf>
    <xf numFmtId="0" fontId="3" fillId="0" borderId="205" xfId="0" applyFont="1" applyBorder="1" applyAlignment="1">
      <alignment horizontal="center" vertical="center" wrapText="1"/>
    </xf>
    <xf numFmtId="0" fontId="3" fillId="0" borderId="206" xfId="0" applyFont="1" applyBorder="1" applyAlignment="1">
      <alignment horizontal="center" vertical="center" wrapText="1"/>
    </xf>
    <xf numFmtId="0" fontId="3" fillId="0" borderId="207" xfId="0" applyFont="1" applyBorder="1" applyAlignment="1">
      <alignment horizontal="center" vertical="center" wrapText="1"/>
    </xf>
    <xf numFmtId="0" fontId="3" fillId="0" borderId="208" xfId="0" applyFont="1" applyBorder="1" applyAlignment="1">
      <alignment horizontal="center" vertical="center" wrapText="1"/>
    </xf>
    <xf numFmtId="0" fontId="3" fillId="0" borderId="209" xfId="0" applyFont="1" applyBorder="1" applyAlignment="1">
      <alignment horizontal="center" vertical="center" wrapText="1"/>
    </xf>
    <xf numFmtId="0" fontId="3" fillId="0" borderId="210" xfId="0" applyFont="1" applyBorder="1" applyAlignment="1">
      <alignment horizontal="center" vertical="center" wrapText="1"/>
    </xf>
    <xf numFmtId="0" fontId="6" fillId="0" borderId="205" xfId="0" applyFont="1" applyBorder="1" applyAlignment="1">
      <alignment horizontal="center" vertical="center" wrapText="1"/>
    </xf>
    <xf numFmtId="0" fontId="6" fillId="0" borderId="206" xfId="0" applyFont="1" applyBorder="1" applyAlignment="1">
      <alignment horizontal="center" vertical="center" wrapText="1"/>
    </xf>
    <xf numFmtId="0" fontId="6" fillId="0" borderId="207" xfId="0" applyFont="1" applyBorder="1" applyAlignment="1">
      <alignment horizontal="center" vertical="center" wrapText="1"/>
    </xf>
    <xf numFmtId="0" fontId="6" fillId="0" borderId="208" xfId="0" applyFont="1" applyBorder="1" applyAlignment="1">
      <alignment horizontal="center" vertical="center" wrapText="1"/>
    </xf>
    <xf numFmtId="0" fontId="6" fillId="0" borderId="209" xfId="0" applyFont="1" applyBorder="1" applyAlignment="1">
      <alignment horizontal="center" vertical="center" wrapText="1"/>
    </xf>
    <xf numFmtId="0" fontId="6" fillId="0" borderId="210" xfId="0" applyFont="1" applyBorder="1" applyAlignment="1">
      <alignment horizontal="center" vertical="center" wrapText="1"/>
    </xf>
    <xf numFmtId="0" fontId="3" fillId="0" borderId="209" xfId="0" applyFont="1" applyBorder="1" applyAlignment="1">
      <alignment horizontal="center" vertical="center"/>
    </xf>
    <xf numFmtId="0" fontId="3" fillId="0" borderId="200" xfId="0" applyFont="1" applyBorder="1" applyAlignment="1">
      <alignment horizontal="center" vertical="center"/>
    </xf>
    <xf numFmtId="0" fontId="3" fillId="0" borderId="207" xfId="0" applyFont="1" applyBorder="1" applyAlignment="1">
      <alignment horizontal="center" vertical="center"/>
    </xf>
    <xf numFmtId="0" fontId="3" fillId="0" borderId="208" xfId="0" applyFont="1" applyBorder="1" applyAlignment="1">
      <alignment horizontal="center" vertical="center"/>
    </xf>
    <xf numFmtId="0" fontId="3" fillId="0" borderId="211" xfId="0" applyFont="1" applyBorder="1" applyAlignment="1">
      <alignment horizontal="center" vertical="center" shrinkToFit="1"/>
    </xf>
    <xf numFmtId="0" fontId="3" fillId="0" borderId="66" xfId="0" applyFont="1" applyBorder="1" applyAlignment="1">
      <alignment horizontal="center" vertical="center"/>
    </xf>
    <xf numFmtId="0" fontId="3" fillId="0" borderId="152" xfId="0" applyFont="1" applyBorder="1" applyAlignment="1">
      <alignment horizontal="center" vertical="center"/>
    </xf>
    <xf numFmtId="0" fontId="3" fillId="0" borderId="163" xfId="0" applyFont="1" applyBorder="1" applyAlignment="1">
      <alignment horizontal="center" vertical="center"/>
    </xf>
    <xf numFmtId="0" fontId="3" fillId="25" borderId="57" xfId="0" applyFont="1" applyFill="1" applyBorder="1" applyAlignment="1">
      <alignment horizontal="right" vertical="center"/>
    </xf>
    <xf numFmtId="180" fontId="6" fillId="25" borderId="58" xfId="0" applyNumberFormat="1" applyFont="1" applyFill="1" applyBorder="1" applyAlignment="1">
      <alignment horizontal="right" vertical="center"/>
    </xf>
    <xf numFmtId="180" fontId="6" fillId="25" borderId="12" xfId="0" applyNumberFormat="1" applyFont="1" applyFill="1" applyBorder="1" applyAlignment="1">
      <alignment horizontal="right" vertical="center"/>
    </xf>
    <xf numFmtId="177" fontId="6" fillId="25" borderId="12" xfId="0" applyNumberFormat="1" applyFont="1" applyFill="1" applyBorder="1" applyAlignment="1">
      <alignment horizontal="center" vertical="center"/>
    </xf>
    <xf numFmtId="178" fontId="6" fillId="25" borderId="12" xfId="0" applyNumberFormat="1" applyFont="1" applyFill="1" applyBorder="1" applyAlignment="1">
      <alignment horizontal="right" vertical="center"/>
    </xf>
    <xf numFmtId="177" fontId="6" fillId="25" borderId="63" xfId="0" applyNumberFormat="1" applyFont="1" applyFill="1" applyBorder="1" applyAlignment="1">
      <alignment horizontal="center" vertical="center"/>
    </xf>
    <xf numFmtId="185" fontId="6" fillId="25" borderId="41" xfId="48" applyNumberFormat="1" applyFont="1" applyFill="1" applyBorder="1" applyAlignment="1">
      <alignment horizontal="right" vertical="center"/>
    </xf>
    <xf numFmtId="181" fontId="6" fillId="25" borderId="41" xfId="0" applyNumberFormat="1" applyFont="1" applyFill="1" applyBorder="1" applyAlignment="1">
      <alignment horizontal="right" vertical="center"/>
    </xf>
    <xf numFmtId="180" fontId="6" fillId="25" borderId="41" xfId="0" applyNumberFormat="1" applyFont="1" applyFill="1" applyBorder="1" applyAlignment="1">
      <alignment horizontal="right" vertical="center"/>
    </xf>
    <xf numFmtId="0" fontId="6" fillId="25" borderId="16" xfId="0" applyNumberFormat="1" applyFont="1" applyFill="1" applyBorder="1" applyAlignment="1">
      <alignment horizontal="right" vertical="center"/>
    </xf>
    <xf numFmtId="49" fontId="6" fillId="25" borderId="65" xfId="0" applyNumberFormat="1" applyFont="1" applyFill="1" applyBorder="1" applyAlignment="1">
      <alignment vertical="center"/>
    </xf>
    <xf numFmtId="196" fontId="6" fillId="25" borderId="59" xfId="0" applyNumberFormat="1" applyFont="1" applyFill="1" applyBorder="1" applyAlignment="1">
      <alignment horizontal="right" vertical="center"/>
    </xf>
    <xf numFmtId="0" fontId="24" fillId="0" borderId="0" xfId="65" applyFont="1">
      <alignment vertical="center"/>
      <protection/>
    </xf>
    <xf numFmtId="0" fontId="11" fillId="0" borderId="33" xfId="65" applyFont="1" applyFill="1" applyBorder="1" applyAlignment="1">
      <alignment horizontal="center" vertical="center"/>
      <protection/>
    </xf>
    <xf numFmtId="0" fontId="11" fillId="0" borderId="171" xfId="65" applyFont="1" applyFill="1" applyBorder="1" applyAlignment="1">
      <alignment horizontal="center" vertical="center"/>
      <protection/>
    </xf>
    <xf numFmtId="0" fontId="11" fillId="0" borderId="35" xfId="65" applyFont="1" applyFill="1" applyBorder="1" applyAlignment="1">
      <alignment horizontal="center" vertical="center" wrapText="1"/>
      <protection/>
    </xf>
    <xf numFmtId="0" fontId="11" fillId="0" borderId="139" xfId="65" applyFont="1" applyFill="1" applyBorder="1" applyAlignment="1">
      <alignment horizontal="center" vertical="center" wrapText="1"/>
      <protection/>
    </xf>
    <xf numFmtId="0" fontId="11" fillId="0" borderId="35" xfId="65" applyFont="1" applyFill="1" applyBorder="1" applyAlignment="1">
      <alignment horizontal="center" wrapText="1"/>
      <protection/>
    </xf>
    <xf numFmtId="0" fontId="11" fillId="0" borderId="164" xfId="65" applyFont="1" applyFill="1" applyBorder="1" applyAlignment="1">
      <alignment horizontal="center" vertical="center" wrapText="1"/>
      <protection/>
    </xf>
    <xf numFmtId="0" fontId="11" fillId="0" borderId="139" xfId="65" applyFont="1" applyBorder="1" applyAlignment="1">
      <alignment horizontal="center" vertical="center" wrapText="1"/>
      <protection/>
    </xf>
    <xf numFmtId="0" fontId="11" fillId="0" borderId="29" xfId="65" applyFont="1" applyFill="1" applyBorder="1" applyAlignment="1">
      <alignment horizontal="center" vertical="center"/>
      <protection/>
    </xf>
    <xf numFmtId="0" fontId="11" fillId="0" borderId="212" xfId="65" applyFont="1" applyFill="1" applyBorder="1" applyAlignment="1">
      <alignment horizontal="center" vertical="center"/>
      <protection/>
    </xf>
    <xf numFmtId="0" fontId="11" fillId="0" borderId="30" xfId="65" applyFont="1" applyFill="1" applyBorder="1" applyAlignment="1">
      <alignment horizontal="center" vertical="center" shrinkToFit="1"/>
      <protection/>
    </xf>
    <xf numFmtId="0" fontId="11" fillId="0" borderId="35" xfId="65" applyFont="1" applyFill="1" applyBorder="1" applyAlignment="1">
      <alignment horizontal="center" vertical="center"/>
      <protection/>
    </xf>
    <xf numFmtId="0" fontId="11" fillId="0" borderId="34" xfId="65" applyFont="1" applyFill="1" applyBorder="1" applyAlignment="1">
      <alignment horizontal="center" vertical="center" wrapText="1"/>
      <protection/>
    </xf>
    <xf numFmtId="3" fontId="7" fillId="0" borderId="29" xfId="65" applyNumberFormat="1" applyFont="1" applyFill="1" applyBorder="1">
      <alignment vertical="center"/>
      <protection/>
    </xf>
    <xf numFmtId="3" fontId="7" fillId="0" borderId="0" xfId="65" applyNumberFormat="1" applyFont="1" applyFill="1" applyBorder="1">
      <alignment vertical="center"/>
      <protection/>
    </xf>
    <xf numFmtId="3" fontId="7" fillId="0" borderId="120" xfId="65" applyNumberFormat="1" applyFont="1" applyFill="1" applyBorder="1" applyAlignment="1">
      <alignment horizontal="center" vertical="center"/>
      <protection/>
    </xf>
    <xf numFmtId="4" fontId="7" fillId="0" borderId="30" xfId="65" applyNumberFormat="1" applyFont="1" applyFill="1" applyBorder="1">
      <alignment vertical="center"/>
      <protection/>
    </xf>
    <xf numFmtId="182" fontId="3" fillId="0" borderId="30" xfId="65" applyNumberFormat="1" applyFont="1" applyFill="1" applyBorder="1">
      <alignment vertical="center"/>
      <protection/>
    </xf>
    <xf numFmtId="3" fontId="7" fillId="0" borderId="36" xfId="65" applyNumberFormat="1" applyFont="1" applyFill="1" applyBorder="1" applyAlignment="1">
      <alignment horizontal="center" vertical="center"/>
      <protection/>
    </xf>
    <xf numFmtId="193" fontId="7" fillId="0" borderId="0" xfId="65" applyNumberFormat="1" applyFont="1" applyFill="1" applyBorder="1" applyAlignment="1">
      <alignment vertical="center"/>
      <protection/>
    </xf>
    <xf numFmtId="193" fontId="7" fillId="0" borderId="31" xfId="65" applyNumberFormat="1" applyFont="1" applyFill="1" applyBorder="1" applyAlignment="1">
      <alignment vertical="center"/>
      <protection/>
    </xf>
    <xf numFmtId="193" fontId="7" fillId="0" borderId="29" xfId="52" applyNumberFormat="1" applyFont="1" applyFill="1" applyBorder="1" applyAlignment="1">
      <alignment vertical="center"/>
    </xf>
    <xf numFmtId="205" fontId="4" fillId="0" borderId="15" xfId="65" applyNumberFormat="1" applyFont="1" applyFill="1" applyBorder="1">
      <alignment vertical="center"/>
      <protection/>
    </xf>
    <xf numFmtId="3" fontId="7" fillId="0" borderId="120" xfId="65" applyNumberFormat="1" applyFont="1" applyBorder="1" applyAlignment="1">
      <alignment horizontal="center" vertical="center"/>
      <protection/>
    </xf>
    <xf numFmtId="205" fontId="4" fillId="0" borderId="120" xfId="65" applyNumberFormat="1" applyFont="1" applyBorder="1" applyAlignment="1">
      <alignment vertical="center"/>
      <protection/>
    </xf>
    <xf numFmtId="205" fontId="4" fillId="0" borderId="14" xfId="65" applyNumberFormat="1" applyFont="1" applyBorder="1">
      <alignment vertical="center"/>
      <protection/>
    </xf>
    <xf numFmtId="205" fontId="4" fillId="0" borderId="62" xfId="65" applyNumberFormat="1" applyFont="1" applyBorder="1">
      <alignment vertical="center"/>
      <protection/>
    </xf>
    <xf numFmtId="0" fontId="11" fillId="0" borderId="0" xfId="65" applyFont="1" applyBorder="1" applyAlignment="1">
      <alignment horizontal="center" vertical="center"/>
      <protection/>
    </xf>
    <xf numFmtId="193" fontId="7" fillId="0" borderId="15" xfId="65" applyNumberFormat="1" applyFont="1" applyFill="1" applyBorder="1" applyAlignment="1">
      <alignment vertical="center"/>
      <protection/>
    </xf>
    <xf numFmtId="3" fontId="7" fillId="0" borderId="120" xfId="65" applyNumberFormat="1" applyFont="1" applyFill="1" applyBorder="1">
      <alignment vertical="center"/>
      <protection/>
    </xf>
    <xf numFmtId="3" fontId="7" fillId="0" borderId="30" xfId="65" applyNumberFormat="1" applyFont="1" applyFill="1" applyBorder="1">
      <alignment vertical="center"/>
      <protection/>
    </xf>
    <xf numFmtId="182" fontId="3" fillId="0" borderId="36" xfId="65" applyNumberFormat="1" applyFont="1" applyFill="1" applyBorder="1">
      <alignment vertical="center"/>
      <protection/>
    </xf>
    <xf numFmtId="193" fontId="3" fillId="0" borderId="0" xfId="65" applyNumberFormat="1" applyFont="1" applyFill="1" applyBorder="1" applyAlignment="1">
      <alignment vertical="center"/>
      <protection/>
    </xf>
    <xf numFmtId="193" fontId="7" fillId="0" borderId="29" xfId="65" applyNumberFormat="1" applyFont="1" applyFill="1" applyBorder="1" applyAlignment="1">
      <alignment vertical="center"/>
      <protection/>
    </xf>
    <xf numFmtId="178" fontId="3" fillId="0" borderId="120" xfId="65" applyNumberFormat="1" applyFont="1" applyBorder="1">
      <alignment vertical="center"/>
      <protection/>
    </xf>
    <xf numFmtId="191" fontId="3" fillId="0" borderId="120" xfId="65" applyNumberFormat="1" applyFont="1" applyFill="1" applyBorder="1" applyAlignment="1">
      <alignment horizontal="center" vertical="center"/>
      <protection/>
    </xf>
    <xf numFmtId="4" fontId="3" fillId="0" borderId="120" xfId="65" applyNumberFormat="1" applyFont="1" applyFill="1" applyBorder="1" applyAlignment="1">
      <alignment horizontal="center" vertical="center"/>
      <protection/>
    </xf>
    <xf numFmtId="182" fontId="3" fillId="0" borderId="36" xfId="65" applyNumberFormat="1" applyFont="1" applyFill="1" applyBorder="1" applyAlignment="1">
      <alignment horizontal="center" vertical="center"/>
      <protection/>
    </xf>
    <xf numFmtId="0" fontId="3" fillId="0" borderId="120" xfId="65" applyFont="1" applyBorder="1" applyAlignment="1">
      <alignment horizontal="center" vertical="center"/>
      <protection/>
    </xf>
    <xf numFmtId="0" fontId="11" fillId="0" borderId="0" xfId="65" applyFont="1" applyBorder="1" applyAlignment="1">
      <alignment horizontal="distributed" vertical="center"/>
      <protection/>
    </xf>
    <xf numFmtId="193" fontId="7" fillId="0" borderId="0" xfId="52" applyNumberFormat="1" applyFont="1" applyFill="1" applyBorder="1" applyAlignment="1">
      <alignment vertical="center"/>
    </xf>
    <xf numFmtId="193" fontId="7" fillId="0" borderId="0" xfId="52" applyNumberFormat="1" applyFont="1" applyFill="1" applyAlignment="1">
      <alignment vertical="center"/>
    </xf>
    <xf numFmtId="3" fontId="7" fillId="0" borderId="148" xfId="65" applyNumberFormat="1" applyFont="1" applyFill="1" applyBorder="1">
      <alignment vertical="center"/>
      <protection/>
    </xf>
    <xf numFmtId="3" fontId="7" fillId="0" borderId="151" xfId="65" applyNumberFormat="1" applyFont="1" applyFill="1" applyBorder="1">
      <alignment vertical="center"/>
      <protection/>
    </xf>
    <xf numFmtId="4" fontId="7" fillId="0" borderId="147" xfId="65" applyNumberFormat="1" applyFont="1" applyFill="1" applyBorder="1">
      <alignment vertical="center"/>
      <protection/>
    </xf>
    <xf numFmtId="182" fontId="3" fillId="0" borderId="147" xfId="65" applyNumberFormat="1" applyFont="1" applyFill="1" applyBorder="1">
      <alignment vertical="center"/>
      <protection/>
    </xf>
    <xf numFmtId="3" fontId="7" fillId="0" borderId="32" xfId="65" applyNumberFormat="1" applyFont="1" applyFill="1" applyBorder="1">
      <alignment vertical="center"/>
      <protection/>
    </xf>
    <xf numFmtId="38" fontId="7" fillId="0" borderId="148" xfId="52" applyFont="1" applyFill="1" applyBorder="1" applyAlignment="1">
      <alignment vertical="center"/>
    </xf>
    <xf numFmtId="178" fontId="3" fillId="0" borderId="212" xfId="65" applyNumberFormat="1" applyFont="1" applyBorder="1">
      <alignment vertical="center"/>
      <protection/>
    </xf>
    <xf numFmtId="178" fontId="3" fillId="0" borderId="213" xfId="65" applyNumberFormat="1" applyFont="1" applyBorder="1">
      <alignment vertical="center"/>
      <protection/>
    </xf>
    <xf numFmtId="178" fontId="3" fillId="0" borderId="214" xfId="65" applyNumberFormat="1" applyFont="1" applyBorder="1">
      <alignment vertical="center"/>
      <protection/>
    </xf>
    <xf numFmtId="4" fontId="7" fillId="0" borderId="0" xfId="65" applyNumberFormat="1" applyFont="1" applyFill="1" applyBorder="1">
      <alignment vertical="center"/>
      <protection/>
    </xf>
    <xf numFmtId="182" fontId="3" fillId="0" borderId="0" xfId="65" applyNumberFormat="1" applyFont="1" applyFill="1" applyBorder="1">
      <alignment vertical="center"/>
      <protection/>
    </xf>
    <xf numFmtId="38" fontId="7" fillId="0" borderId="0" xfId="52" applyFont="1" applyFill="1" applyBorder="1" applyAlignment="1">
      <alignment vertical="center"/>
    </xf>
    <xf numFmtId="178" fontId="3" fillId="0" borderId="0" xfId="65" applyNumberFormat="1" applyFont="1" applyBorder="1">
      <alignment vertical="center"/>
      <protection/>
    </xf>
    <xf numFmtId="0" fontId="5" fillId="0" borderId="0" xfId="65" applyFont="1" applyFill="1" applyBorder="1" applyAlignment="1">
      <alignment vertical="center"/>
      <protection/>
    </xf>
    <xf numFmtId="0" fontId="5" fillId="0" borderId="0" xfId="65" applyFont="1">
      <alignment vertical="center"/>
      <protection/>
    </xf>
    <xf numFmtId="0" fontId="18" fillId="0" borderId="0" xfId="65" applyFont="1">
      <alignment vertical="center"/>
      <protection/>
    </xf>
    <xf numFmtId="0" fontId="13" fillId="0" borderId="0" xfId="65" applyFont="1">
      <alignment vertical="center"/>
      <protection/>
    </xf>
    <xf numFmtId="178" fontId="7" fillId="0" borderId="0" xfId="65" applyNumberFormat="1" applyFont="1">
      <alignment vertical="center"/>
      <protection/>
    </xf>
    <xf numFmtId="205" fontId="4" fillId="0" borderId="15" xfId="65" applyNumberFormat="1" applyFont="1" applyFill="1" applyBorder="1" applyAlignment="1">
      <alignment vertical="center" shrinkToFit="1"/>
      <protection/>
    </xf>
    <xf numFmtId="205" fontId="4" fillId="0" borderId="120" xfId="65" applyNumberFormat="1" applyFont="1" applyBorder="1" applyAlignment="1">
      <alignment vertical="center" shrinkToFit="1"/>
      <protection/>
    </xf>
    <xf numFmtId="0" fontId="3" fillId="0" borderId="10" xfId="0" applyFont="1" applyBorder="1" applyAlignment="1">
      <alignment horizontal="left" vertical="center"/>
    </xf>
    <xf numFmtId="184" fontId="3" fillId="0" borderId="12" xfId="0" applyNumberFormat="1" applyFont="1" applyBorder="1" applyAlignment="1">
      <alignment vertical="center"/>
    </xf>
    <xf numFmtId="184" fontId="6" fillId="24" borderId="14" xfId="48" applyNumberFormat="1" applyFont="1" applyFill="1" applyBorder="1" applyAlignment="1">
      <alignment horizontal="right" vertical="center" wrapText="1"/>
    </xf>
    <xf numFmtId="184" fontId="6" fillId="24" borderId="30" xfId="48" applyNumberFormat="1" applyFont="1" applyFill="1" applyBorder="1" applyAlignment="1">
      <alignment horizontal="right" vertical="center" wrapText="1"/>
    </xf>
    <xf numFmtId="184" fontId="6" fillId="0" borderId="11" xfId="48" applyNumberFormat="1" applyFont="1" applyBorder="1" applyAlignment="1">
      <alignment horizontal="right" vertical="center" wrapText="1"/>
    </xf>
    <xf numFmtId="184" fontId="6" fillId="0" borderId="13" xfId="48" applyNumberFormat="1" applyFont="1" applyBorder="1" applyAlignment="1">
      <alignment horizontal="right" vertical="center" wrapText="1"/>
    </xf>
    <xf numFmtId="184" fontId="6" fillId="0" borderId="215" xfId="48" applyNumberFormat="1" applyFont="1" applyBorder="1" applyAlignment="1">
      <alignment horizontal="right" vertical="center" wrapText="1"/>
    </xf>
    <xf numFmtId="184" fontId="6" fillId="0" borderId="30" xfId="48" applyNumberFormat="1" applyFont="1" applyBorder="1" applyAlignment="1">
      <alignment vertical="center"/>
    </xf>
    <xf numFmtId="0" fontId="3" fillId="0" borderId="133" xfId="0" applyFont="1" applyBorder="1" applyAlignment="1">
      <alignment horizontal="center" vertical="top" shrinkToFit="1"/>
    </xf>
    <xf numFmtId="0" fontId="3" fillId="0" borderId="124" xfId="0" applyFont="1" applyBorder="1" applyAlignment="1">
      <alignment horizontal="center" vertical="center" wrapText="1"/>
    </xf>
    <xf numFmtId="38" fontId="5" fillId="0" borderId="0" xfId="48" applyFont="1" applyBorder="1" applyAlignment="1">
      <alignment vertical="center"/>
    </xf>
    <xf numFmtId="184" fontId="6" fillId="24" borderId="216" xfId="48" applyNumberFormat="1" applyFont="1" applyFill="1" applyBorder="1" applyAlignment="1">
      <alignment horizontal="right" vertical="center" wrapText="1"/>
    </xf>
    <xf numFmtId="184" fontId="3" fillId="0" borderId="114" xfId="0" applyNumberFormat="1" applyFont="1" applyBorder="1" applyAlignment="1">
      <alignment vertical="center"/>
    </xf>
    <xf numFmtId="184" fontId="6" fillId="0" borderId="115" xfId="48" applyNumberFormat="1" applyFont="1" applyBorder="1" applyAlignment="1">
      <alignment horizontal="right" vertical="center" wrapText="1"/>
    </xf>
    <xf numFmtId="184" fontId="6" fillId="0" borderId="217" xfId="48" applyNumberFormat="1" applyFont="1" applyBorder="1" applyAlignment="1">
      <alignment horizontal="right" vertical="center" wrapText="1"/>
    </xf>
    <xf numFmtId="0" fontId="3" fillId="0" borderId="218" xfId="0" applyFont="1" applyBorder="1" applyAlignment="1">
      <alignment horizontal="center" vertical="center" wrapText="1"/>
    </xf>
    <xf numFmtId="0" fontId="3" fillId="24" borderId="126" xfId="0" applyFont="1" applyFill="1" applyBorder="1" applyAlignment="1">
      <alignment horizontal="center" vertical="center" wrapText="1"/>
    </xf>
    <xf numFmtId="0" fontId="3" fillId="0" borderId="219" xfId="0" applyFont="1" applyBorder="1" applyAlignment="1">
      <alignment horizontal="center" vertical="center" wrapText="1"/>
    </xf>
    <xf numFmtId="184" fontId="6" fillId="0" borderId="220" xfId="48" applyNumberFormat="1" applyFont="1" applyBorder="1" applyAlignment="1">
      <alignment horizontal="right" vertical="center" wrapText="1"/>
    </xf>
    <xf numFmtId="184" fontId="6" fillId="24" borderId="120" xfId="48" applyNumberFormat="1" applyFont="1" applyFill="1" applyBorder="1" applyAlignment="1">
      <alignment horizontal="right" vertical="center" wrapText="1"/>
    </xf>
    <xf numFmtId="184" fontId="3" fillId="0" borderId="65" xfId="0" applyNumberFormat="1" applyFont="1" applyBorder="1" applyAlignment="1">
      <alignment vertical="center"/>
    </xf>
    <xf numFmtId="184" fontId="6" fillId="0" borderId="47" xfId="48" applyNumberFormat="1" applyFont="1" applyBorder="1" applyAlignment="1">
      <alignment horizontal="right" vertical="center" wrapText="1"/>
    </xf>
    <xf numFmtId="0" fontId="3" fillId="0" borderId="186" xfId="0" applyFont="1" applyBorder="1" applyAlignment="1">
      <alignment horizontal="center" vertical="center" wrapText="1"/>
    </xf>
    <xf numFmtId="184" fontId="3" fillId="0" borderId="221" xfId="0" applyNumberFormat="1" applyFont="1" applyBorder="1" applyAlignment="1">
      <alignment vertical="center"/>
    </xf>
    <xf numFmtId="184" fontId="3" fillId="24" borderId="191" xfId="0" applyNumberFormat="1" applyFont="1" applyFill="1" applyBorder="1" applyAlignment="1">
      <alignment vertical="center"/>
    </xf>
    <xf numFmtId="184" fontId="3" fillId="0" borderId="191" xfId="0" applyNumberFormat="1" applyFont="1" applyBorder="1" applyAlignment="1">
      <alignment vertical="center"/>
    </xf>
    <xf numFmtId="184" fontId="3" fillId="0" borderId="222" xfId="0" applyNumberFormat="1" applyFont="1" applyBorder="1" applyAlignment="1">
      <alignment vertical="center"/>
    </xf>
    <xf numFmtId="184" fontId="3" fillId="0" borderId="223" xfId="0" applyNumberFormat="1" applyFont="1" applyBorder="1" applyAlignment="1">
      <alignment vertical="center"/>
    </xf>
    <xf numFmtId="184" fontId="6" fillId="0" borderId="120" xfId="48" applyNumberFormat="1" applyFont="1" applyBorder="1" applyAlignment="1">
      <alignment horizontal="right" vertical="center" wrapText="1"/>
    </xf>
    <xf numFmtId="184" fontId="6" fillId="0" borderId="14" xfId="48" applyNumberFormat="1" applyFont="1" applyBorder="1" applyAlignment="1">
      <alignment horizontal="right" vertical="center" wrapText="1"/>
    </xf>
    <xf numFmtId="184" fontId="6" fillId="0" borderId="30" xfId="48" applyNumberFormat="1" applyFont="1" applyBorder="1" applyAlignment="1">
      <alignment horizontal="right" vertical="center" wrapText="1"/>
    </xf>
    <xf numFmtId="184" fontId="6" fillId="0" borderId="216" xfId="48" applyNumberFormat="1" applyFont="1" applyBorder="1" applyAlignment="1">
      <alignment horizontal="right" vertical="center" wrapText="1"/>
    </xf>
    <xf numFmtId="184" fontId="3" fillId="0" borderId="186" xfId="0" applyNumberFormat="1" applyFont="1" applyBorder="1" applyAlignment="1">
      <alignment vertical="center"/>
    </xf>
    <xf numFmtId="184" fontId="6" fillId="0" borderId="107" xfId="48" applyNumberFormat="1" applyFont="1" applyBorder="1" applyAlignment="1">
      <alignment horizontal="right" vertical="center" wrapText="1"/>
    </xf>
    <xf numFmtId="184" fontId="6" fillId="0" borderId="108" xfId="48" applyNumberFormat="1" applyFont="1" applyBorder="1" applyAlignment="1">
      <alignment horizontal="right" vertical="center" wrapText="1"/>
    </xf>
    <xf numFmtId="184" fontId="6" fillId="0" borderId="109" xfId="48" applyNumberFormat="1" applyFont="1" applyBorder="1" applyAlignment="1">
      <alignment horizontal="right" vertical="center" wrapText="1"/>
    </xf>
    <xf numFmtId="184" fontId="6" fillId="0" borderId="110" xfId="48" applyNumberFormat="1" applyFont="1" applyBorder="1" applyAlignment="1">
      <alignment horizontal="right" vertical="center" wrapText="1"/>
    </xf>
    <xf numFmtId="0" fontId="3" fillId="0" borderId="224" xfId="0" applyFont="1" applyBorder="1" applyAlignment="1">
      <alignment horizontal="center" vertical="center"/>
    </xf>
    <xf numFmtId="0" fontId="3" fillId="0" borderId="224" xfId="0" applyFont="1" applyFill="1" applyBorder="1" applyAlignment="1">
      <alignment horizontal="center" vertical="center"/>
    </xf>
    <xf numFmtId="184" fontId="6" fillId="0" borderId="120" xfId="48" applyNumberFormat="1" applyFont="1" applyBorder="1" applyAlignment="1">
      <alignment vertical="center"/>
    </xf>
    <xf numFmtId="184" fontId="6" fillId="0" borderId="107" xfId="48" applyNumberFormat="1" applyFont="1" applyBorder="1" applyAlignment="1">
      <alignment vertical="center"/>
    </xf>
    <xf numFmtId="0" fontId="3" fillId="0" borderId="54" xfId="0" applyFont="1" applyFill="1" applyBorder="1" applyAlignment="1">
      <alignment vertical="center"/>
    </xf>
    <xf numFmtId="0" fontId="3" fillId="0" borderId="117" xfId="0" applyFont="1" applyFill="1" applyBorder="1" applyAlignment="1">
      <alignment horizontal="center" vertical="center"/>
    </xf>
    <xf numFmtId="184" fontId="6" fillId="0" borderId="223" xfId="48" applyNumberFormat="1" applyFont="1" applyBorder="1" applyAlignment="1">
      <alignment vertical="center"/>
    </xf>
    <xf numFmtId="184" fontId="6" fillId="0" borderId="186" xfId="48" applyNumberFormat="1" applyFont="1" applyBorder="1" applyAlignment="1">
      <alignment vertical="center"/>
    </xf>
    <xf numFmtId="184" fontId="6" fillId="0" borderId="0" xfId="48" applyNumberFormat="1" applyFont="1" applyBorder="1" applyAlignment="1">
      <alignment vertical="center"/>
    </xf>
    <xf numFmtId="184" fontId="6" fillId="0" borderId="150" xfId="48" applyNumberFormat="1" applyFont="1" applyBorder="1" applyAlignment="1">
      <alignment vertical="center"/>
    </xf>
    <xf numFmtId="184" fontId="6" fillId="0" borderId="46" xfId="48" applyNumberFormat="1" applyFont="1" applyBorder="1" applyAlignment="1">
      <alignment vertical="center"/>
    </xf>
    <xf numFmtId="184" fontId="6" fillId="0" borderId="94" xfId="48" applyNumberFormat="1" applyFont="1" applyBorder="1" applyAlignment="1">
      <alignment vertical="center"/>
    </xf>
    <xf numFmtId="184" fontId="6" fillId="0" borderId="174" xfId="48" applyNumberFormat="1" applyFont="1" applyBorder="1" applyAlignment="1">
      <alignment vertical="center"/>
    </xf>
    <xf numFmtId="184" fontId="6" fillId="0" borderId="187" xfId="48" applyNumberFormat="1" applyFont="1" applyBorder="1" applyAlignment="1">
      <alignment vertical="center"/>
    </xf>
    <xf numFmtId="184" fontId="6" fillId="0" borderId="174" xfId="48" applyNumberFormat="1" applyFont="1" applyFill="1" applyBorder="1" applyAlignment="1">
      <alignment vertical="center"/>
    </xf>
    <xf numFmtId="184" fontId="6" fillId="0" borderId="190" xfId="48" applyNumberFormat="1" applyFont="1" applyBorder="1" applyAlignment="1">
      <alignment vertical="center"/>
    </xf>
    <xf numFmtId="184" fontId="6" fillId="0" borderId="46" xfId="48" applyNumberFormat="1" applyFont="1" applyFill="1" applyBorder="1" applyAlignment="1">
      <alignment vertical="center"/>
    </xf>
    <xf numFmtId="0" fontId="3" fillId="0" borderId="187" xfId="0" applyFont="1" applyFill="1" applyBorder="1" applyAlignment="1">
      <alignment horizontal="center" vertical="center"/>
    </xf>
    <xf numFmtId="184" fontId="6" fillId="0" borderId="48" xfId="48" applyNumberFormat="1" applyFont="1" applyBorder="1" applyAlignment="1">
      <alignment vertical="center"/>
    </xf>
    <xf numFmtId="0" fontId="3" fillId="0" borderId="56" xfId="0" applyFont="1" applyFill="1" applyBorder="1" applyAlignment="1">
      <alignment vertical="center"/>
    </xf>
    <xf numFmtId="184" fontId="6" fillId="0" borderId="68" xfId="48" applyNumberFormat="1" applyFont="1" applyBorder="1" applyAlignment="1">
      <alignment vertical="center"/>
    </xf>
    <xf numFmtId="184" fontId="6" fillId="0" borderId="173" xfId="48" applyNumberFormat="1" applyFont="1" applyBorder="1" applyAlignment="1">
      <alignment vertical="center"/>
    </xf>
    <xf numFmtId="0" fontId="3" fillId="0" borderId="150" xfId="0" applyFont="1" applyFill="1" applyBorder="1" applyAlignment="1">
      <alignment horizontal="center" vertical="center"/>
    </xf>
    <xf numFmtId="184" fontId="6" fillId="0" borderId="0" xfId="48" applyNumberFormat="1" applyFont="1" applyFill="1" applyBorder="1" applyAlignment="1">
      <alignment vertical="center"/>
    </xf>
    <xf numFmtId="184" fontId="6" fillId="0" borderId="150" xfId="48" applyNumberFormat="1" applyFont="1" applyFill="1" applyBorder="1" applyAlignment="1">
      <alignment vertical="center"/>
    </xf>
    <xf numFmtId="184" fontId="6" fillId="0" borderId="187" xfId="48" applyNumberFormat="1" applyFont="1" applyFill="1" applyBorder="1" applyAlignment="1">
      <alignment vertical="center"/>
    </xf>
    <xf numFmtId="38" fontId="3" fillId="0" borderId="117" xfId="48" applyFont="1" applyFill="1" applyBorder="1" applyAlignment="1">
      <alignment horizontal="center" vertical="center"/>
    </xf>
    <xf numFmtId="184" fontId="3" fillId="0" borderId="150" xfId="48" applyNumberFormat="1" applyFont="1" applyBorder="1" applyAlignment="1">
      <alignment vertical="center"/>
    </xf>
    <xf numFmtId="184" fontId="3" fillId="0" borderId="187" xfId="48" applyNumberFormat="1" applyFont="1" applyBorder="1" applyAlignment="1">
      <alignment vertical="center"/>
    </xf>
    <xf numFmtId="0" fontId="3" fillId="0" borderId="54" xfId="0" applyFont="1" applyBorder="1" applyAlignment="1">
      <alignment vertical="center"/>
    </xf>
    <xf numFmtId="0" fontId="0" fillId="0" borderId="0" xfId="0" applyFont="1" applyAlignment="1">
      <alignment vertical="center"/>
    </xf>
    <xf numFmtId="38" fontId="19" fillId="0" borderId="0" xfId="48" applyFont="1" applyBorder="1" applyAlignment="1">
      <alignment horizontal="right" vertical="center" wrapText="1"/>
    </xf>
    <xf numFmtId="0" fontId="0" fillId="0" borderId="0"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right" vertical="center"/>
    </xf>
    <xf numFmtId="0" fontId="0" fillId="0" borderId="0" xfId="0" applyFont="1" applyBorder="1" applyAlignment="1">
      <alignment horizontal="right" vertical="center"/>
    </xf>
    <xf numFmtId="184" fontId="3" fillId="0" borderId="0" xfId="48" applyNumberFormat="1" applyFont="1" applyBorder="1" applyAlignment="1">
      <alignment vertical="center"/>
    </xf>
    <xf numFmtId="184" fontId="6" fillId="0" borderId="109" xfId="48" applyNumberFormat="1" applyFont="1" applyBorder="1" applyAlignment="1">
      <alignment vertical="center"/>
    </xf>
    <xf numFmtId="184" fontId="6" fillId="0" borderId="225" xfId="48" applyNumberFormat="1" applyFont="1" applyBorder="1" applyAlignment="1">
      <alignment vertical="center"/>
    </xf>
    <xf numFmtId="184" fontId="6" fillId="0" borderId="224" xfId="48" applyNumberFormat="1" applyFont="1" applyFill="1" applyBorder="1" applyAlignment="1">
      <alignment vertical="center"/>
    </xf>
    <xf numFmtId="184" fontId="6" fillId="0" borderId="224" xfId="48" applyNumberFormat="1" applyFont="1" applyBorder="1" applyAlignment="1">
      <alignment vertical="center"/>
    </xf>
    <xf numFmtId="184" fontId="3" fillId="0" borderId="225" xfId="48" applyNumberFormat="1" applyFont="1" applyBorder="1" applyAlignment="1">
      <alignment vertical="center"/>
    </xf>
    <xf numFmtId="184" fontId="3" fillId="0" borderId="224" xfId="48" applyNumberFormat="1" applyFont="1" applyBorder="1" applyAlignment="1">
      <alignment vertical="center"/>
    </xf>
    <xf numFmtId="184" fontId="6" fillId="0" borderId="225" xfId="48" applyNumberFormat="1" applyFont="1" applyFill="1" applyBorder="1" applyAlignment="1">
      <alignment vertical="center"/>
    </xf>
    <xf numFmtId="184" fontId="6" fillId="0" borderId="226" xfId="48" applyNumberFormat="1" applyFont="1" applyBorder="1" applyAlignment="1">
      <alignment vertical="center"/>
    </xf>
    <xf numFmtId="184" fontId="3" fillId="0" borderId="224" xfId="48" applyNumberFormat="1" applyFont="1" applyFill="1" applyBorder="1" applyAlignment="1">
      <alignment vertical="center"/>
    </xf>
    <xf numFmtId="184" fontId="6" fillId="0" borderId="227" xfId="48" applyNumberFormat="1" applyFont="1" applyBorder="1" applyAlignment="1">
      <alignment vertical="center"/>
    </xf>
    <xf numFmtId="184" fontId="6" fillId="0" borderId="191" xfId="48" applyNumberFormat="1" applyFont="1" applyBorder="1" applyAlignment="1">
      <alignment vertical="center"/>
    </xf>
    <xf numFmtId="184" fontId="6" fillId="0" borderId="228" xfId="48" applyNumberFormat="1" applyFont="1" applyBorder="1" applyAlignment="1">
      <alignment vertical="center"/>
    </xf>
    <xf numFmtId="184" fontId="6" fillId="0" borderId="59" xfId="48" applyNumberFormat="1" applyFont="1" applyBorder="1" applyAlignment="1">
      <alignment vertical="center"/>
    </xf>
    <xf numFmtId="184" fontId="6" fillId="0" borderId="192" xfId="48" applyNumberFormat="1" applyFont="1" applyBorder="1" applyAlignment="1">
      <alignment vertical="center"/>
    </xf>
    <xf numFmtId="184" fontId="6" fillId="0" borderId="59" xfId="48" applyNumberFormat="1" applyFont="1" applyFill="1" applyBorder="1" applyAlignment="1">
      <alignment vertical="center"/>
    </xf>
    <xf numFmtId="184" fontId="6" fillId="0" borderId="228" xfId="48" applyNumberFormat="1" applyFont="1" applyFill="1" applyBorder="1" applyAlignment="1">
      <alignment vertical="center"/>
    </xf>
    <xf numFmtId="184" fontId="6" fillId="0" borderId="192" xfId="48" applyNumberFormat="1" applyFont="1" applyFill="1" applyBorder="1" applyAlignment="1">
      <alignment vertical="center"/>
    </xf>
    <xf numFmtId="184" fontId="6" fillId="0" borderId="18" xfId="48" applyNumberFormat="1" applyFont="1" applyFill="1" applyBorder="1" applyAlignment="1">
      <alignment vertical="center"/>
    </xf>
    <xf numFmtId="184" fontId="6" fillId="0" borderId="229" xfId="48" applyNumberFormat="1" applyFont="1" applyBorder="1" applyAlignment="1">
      <alignment vertical="center"/>
    </xf>
    <xf numFmtId="184" fontId="6" fillId="0" borderId="16" xfId="48" applyNumberFormat="1" applyFont="1" applyBorder="1" applyAlignment="1">
      <alignment vertical="center"/>
    </xf>
    <xf numFmtId="184" fontId="3" fillId="0" borderId="228" xfId="48" applyNumberFormat="1" applyFont="1" applyBorder="1" applyAlignment="1">
      <alignment vertical="center"/>
    </xf>
    <xf numFmtId="184" fontId="3" fillId="0" borderId="18" xfId="48" applyNumberFormat="1" applyFont="1" applyBorder="1" applyAlignment="1">
      <alignment vertical="center"/>
    </xf>
    <xf numFmtId="0" fontId="3" fillId="0" borderId="195" xfId="0" applyFont="1" applyBorder="1" applyAlignment="1">
      <alignment horizontal="center" vertical="center" shrinkToFit="1"/>
    </xf>
    <xf numFmtId="184" fontId="6" fillId="0" borderId="21" xfId="48" applyNumberFormat="1" applyFont="1" applyBorder="1" applyAlignment="1">
      <alignment horizontal="center" vertical="center" shrinkToFit="1"/>
    </xf>
    <xf numFmtId="0" fontId="3" fillId="0" borderId="141" xfId="0" applyFont="1" applyBorder="1" applyAlignment="1">
      <alignment horizontal="center" vertical="center" shrinkToFit="1"/>
    </xf>
    <xf numFmtId="184" fontId="6" fillId="0" borderId="24" xfId="48" applyNumberFormat="1" applyFont="1" applyBorder="1" applyAlignment="1">
      <alignment horizontal="center" vertical="center" shrinkToFit="1"/>
    </xf>
    <xf numFmtId="0" fontId="3" fillId="0" borderId="111" xfId="0" applyFont="1" applyBorder="1" applyAlignment="1">
      <alignment horizontal="center" vertical="center" shrinkToFit="1"/>
    </xf>
    <xf numFmtId="184" fontId="6" fillId="0" borderId="27" xfId="48" applyNumberFormat="1" applyFont="1" applyBorder="1" applyAlignment="1">
      <alignment horizontal="center" vertical="center" shrinkToFit="1"/>
    </xf>
    <xf numFmtId="184" fontId="6" fillId="0" borderId="138" xfId="48" applyNumberFormat="1" applyFont="1" applyBorder="1" applyAlignment="1">
      <alignment horizontal="center" vertical="center"/>
    </xf>
    <xf numFmtId="0" fontId="3" fillId="0" borderId="141" xfId="0" applyFont="1" applyBorder="1" applyAlignment="1">
      <alignment horizontal="center" vertical="center" wrapText="1"/>
    </xf>
    <xf numFmtId="184" fontId="6" fillId="0" borderId="142" xfId="48" applyNumberFormat="1" applyFont="1" applyBorder="1" applyAlignment="1">
      <alignment horizontal="center" vertical="center"/>
    </xf>
    <xf numFmtId="184" fontId="6" fillId="0" borderId="230" xfId="48" applyNumberFormat="1" applyFont="1" applyBorder="1" applyAlignment="1">
      <alignment horizontal="center" vertical="center"/>
    </xf>
    <xf numFmtId="0" fontId="3" fillId="0" borderId="197" xfId="0" applyFont="1" applyBorder="1" applyAlignment="1">
      <alignment horizontal="left" vertical="center" wrapText="1"/>
    </xf>
    <xf numFmtId="0" fontId="3" fillId="0" borderId="194" xfId="0" applyFont="1" applyBorder="1" applyAlignment="1">
      <alignment horizontal="left" vertical="center" wrapText="1"/>
    </xf>
    <xf numFmtId="0" fontId="0" fillId="0" borderId="0" xfId="0" applyFont="1" applyBorder="1" applyAlignment="1">
      <alignment/>
    </xf>
    <xf numFmtId="0" fontId="3" fillId="0" borderId="56" xfId="0" applyFont="1" applyBorder="1" applyAlignment="1">
      <alignment horizontal="right"/>
    </xf>
    <xf numFmtId="0" fontId="3" fillId="0" borderId="50" xfId="0" applyFont="1" applyBorder="1" applyAlignment="1">
      <alignment horizontal="center"/>
    </xf>
    <xf numFmtId="180" fontId="6" fillId="0" borderId="17" xfId="0" applyNumberFormat="1" applyFont="1" applyFill="1" applyBorder="1" applyAlignment="1">
      <alignment horizontal="right" vertical="center"/>
    </xf>
    <xf numFmtId="177" fontId="6" fillId="0" borderId="17" xfId="0" applyNumberFormat="1" applyFont="1" applyFill="1" applyBorder="1" applyAlignment="1">
      <alignment horizontal="center" vertical="center"/>
    </xf>
    <xf numFmtId="49" fontId="6" fillId="0" borderId="17" xfId="0" applyNumberFormat="1" applyFont="1" applyFill="1" applyBorder="1" applyAlignment="1">
      <alignment horizontal="right" vertical="center"/>
    </xf>
    <xf numFmtId="177" fontId="6" fillId="0" borderId="61" xfId="0" applyNumberFormat="1" applyFont="1" applyBorder="1" applyAlignment="1">
      <alignment horizontal="center" vertical="center"/>
    </xf>
    <xf numFmtId="185" fontId="6" fillId="0" borderId="53" xfId="48" applyNumberFormat="1" applyFont="1" applyFill="1" applyBorder="1" applyAlignment="1">
      <alignment horizontal="right" vertical="center"/>
    </xf>
    <xf numFmtId="178" fontId="3" fillId="0" borderId="17" xfId="0" applyNumberFormat="1" applyFont="1" applyBorder="1" applyAlignment="1">
      <alignment horizontal="center"/>
    </xf>
    <xf numFmtId="177" fontId="6" fillId="0" borderId="61" xfId="0" applyNumberFormat="1" applyFont="1" applyFill="1" applyBorder="1" applyAlignment="1">
      <alignment horizontal="center" vertical="center"/>
    </xf>
    <xf numFmtId="0" fontId="3" fillId="0" borderId="53" xfId="0" applyFont="1" applyBorder="1" applyAlignment="1">
      <alignment horizontal="right"/>
    </xf>
    <xf numFmtId="56" fontId="3" fillId="0" borderId="130" xfId="0" applyNumberFormat="1" applyFont="1" applyBorder="1" applyAlignment="1">
      <alignment/>
    </xf>
    <xf numFmtId="56" fontId="3" fillId="0" borderId="48" xfId="0" applyNumberFormat="1" applyFont="1" applyBorder="1" applyAlignment="1">
      <alignment/>
    </xf>
    <xf numFmtId="0" fontId="3" fillId="0" borderId="173" xfId="0" applyFont="1" applyBorder="1" applyAlignment="1">
      <alignment horizontal="right"/>
    </xf>
    <xf numFmtId="0" fontId="0" fillId="0" borderId="0" xfId="0" applyFont="1" applyAlignment="1">
      <alignment/>
    </xf>
    <xf numFmtId="180" fontId="6" fillId="0" borderId="120" xfId="0" applyNumberFormat="1" applyFont="1" applyBorder="1" applyAlignment="1">
      <alignment horizontal="right" vertical="center"/>
    </xf>
    <xf numFmtId="187" fontId="6" fillId="0" borderId="31" xfId="0" applyNumberFormat="1" applyFont="1" applyBorder="1" applyAlignment="1">
      <alignment horizontal="right" vertical="center"/>
    </xf>
    <xf numFmtId="178" fontId="6" fillId="0" borderId="14" xfId="0" applyNumberFormat="1" applyFont="1" applyBorder="1" applyAlignment="1">
      <alignment vertical="center"/>
    </xf>
    <xf numFmtId="0" fontId="6" fillId="0" borderId="30" xfId="0" applyNumberFormat="1" applyFont="1" applyBorder="1" applyAlignment="1">
      <alignment horizontal="right" vertical="center" shrinkToFit="1"/>
    </xf>
    <xf numFmtId="49" fontId="6" fillId="0" borderId="64" xfId="0" applyNumberFormat="1" applyFont="1" applyBorder="1" applyAlignment="1">
      <alignment vertical="center" shrinkToFit="1"/>
    </xf>
    <xf numFmtId="187" fontId="6" fillId="0" borderId="46" xfId="0" applyNumberFormat="1" applyFont="1" applyBorder="1" applyAlignment="1">
      <alignment horizontal="right" vertical="center"/>
    </xf>
    <xf numFmtId="180" fontId="6" fillId="0" borderId="65" xfId="0" applyNumberFormat="1" applyFont="1" applyBorder="1" applyAlignment="1">
      <alignment horizontal="right" vertical="center"/>
    </xf>
    <xf numFmtId="187" fontId="6" fillId="0" borderId="41" xfId="0" applyNumberFormat="1" applyFont="1" applyBorder="1" applyAlignment="1">
      <alignment horizontal="right" vertical="center"/>
    </xf>
    <xf numFmtId="178" fontId="6" fillId="0" borderId="12" xfId="0" applyNumberFormat="1" applyFont="1" applyBorder="1" applyAlignment="1">
      <alignment vertical="center"/>
    </xf>
    <xf numFmtId="0" fontId="6" fillId="0" borderId="16" xfId="0" applyNumberFormat="1" applyFont="1" applyBorder="1" applyAlignment="1">
      <alignment horizontal="right" vertical="center" shrinkToFit="1"/>
    </xf>
    <xf numFmtId="49" fontId="6" fillId="0" borderId="65" xfId="0" applyNumberFormat="1" applyFont="1" applyBorder="1" applyAlignment="1">
      <alignment vertical="center" shrinkToFit="1"/>
    </xf>
    <xf numFmtId="187" fontId="6" fillId="0" borderId="59" xfId="0" applyNumberFormat="1" applyFont="1" applyBorder="1" applyAlignment="1">
      <alignment horizontal="right" vertical="center"/>
    </xf>
    <xf numFmtId="49" fontId="6" fillId="0" borderId="12" xfId="0" applyNumberFormat="1" applyFont="1" applyBorder="1" applyAlignment="1">
      <alignment horizontal="right" vertical="center"/>
    </xf>
    <xf numFmtId="178" fontId="6" fillId="0" borderId="16" xfId="0" applyNumberFormat="1" applyFont="1" applyBorder="1" applyAlignment="1">
      <alignment horizontal="right" vertical="center" shrinkToFit="1"/>
    </xf>
    <xf numFmtId="187" fontId="6" fillId="0" borderId="41" xfId="0" applyNumberFormat="1" applyFont="1" applyFill="1" applyBorder="1" applyAlignment="1">
      <alignment horizontal="right" vertical="center"/>
    </xf>
    <xf numFmtId="187" fontId="6" fillId="0" borderId="59" xfId="0" applyNumberFormat="1" applyFont="1" applyFill="1" applyBorder="1" applyAlignment="1">
      <alignment horizontal="right" vertical="center"/>
    </xf>
    <xf numFmtId="180" fontId="6" fillId="0" borderId="48" xfId="0" applyNumberFormat="1" applyFont="1" applyBorder="1" applyAlignment="1">
      <alignment horizontal="right" vertical="center"/>
    </xf>
    <xf numFmtId="180" fontId="6" fillId="0" borderId="17" xfId="0" applyNumberFormat="1" applyFont="1" applyBorder="1" applyAlignment="1">
      <alignment horizontal="right" vertical="center"/>
    </xf>
    <xf numFmtId="177" fontId="6" fillId="0" borderId="17" xfId="0" applyNumberFormat="1" applyFont="1" applyBorder="1" applyAlignment="1">
      <alignment horizontal="center" vertical="center"/>
    </xf>
    <xf numFmtId="178" fontId="6" fillId="0" borderId="17" xfId="0" applyNumberFormat="1" applyFont="1" applyBorder="1" applyAlignment="1">
      <alignment horizontal="right" vertical="center"/>
    </xf>
    <xf numFmtId="187" fontId="6" fillId="0" borderId="53" xfId="0" applyNumberFormat="1" applyFont="1" applyFill="1" applyBorder="1" applyAlignment="1">
      <alignment horizontal="right" vertical="center"/>
    </xf>
    <xf numFmtId="181" fontId="6" fillId="0" borderId="53" xfId="0" applyNumberFormat="1" applyFont="1" applyBorder="1" applyAlignment="1">
      <alignment horizontal="right" vertical="center"/>
    </xf>
    <xf numFmtId="180" fontId="6" fillId="0" borderId="53" xfId="0" applyNumberFormat="1" applyFont="1" applyBorder="1" applyAlignment="1">
      <alignment horizontal="right" vertical="center"/>
    </xf>
    <xf numFmtId="0" fontId="6" fillId="0" borderId="130" xfId="0" applyNumberFormat="1" applyFont="1" applyBorder="1" applyAlignment="1">
      <alignment horizontal="center" vertical="center" shrinkToFit="1"/>
    </xf>
    <xf numFmtId="49" fontId="6" fillId="0" borderId="48" xfId="0" applyNumberFormat="1" applyFont="1" applyBorder="1" applyAlignment="1">
      <alignment vertical="center" shrinkToFit="1"/>
    </xf>
    <xf numFmtId="187" fontId="6" fillId="0" borderId="173" xfId="0" applyNumberFormat="1" applyFont="1" applyFill="1" applyBorder="1" applyAlignment="1">
      <alignment horizontal="right" vertical="center"/>
    </xf>
    <xf numFmtId="187" fontId="5" fillId="0" borderId="0" xfId="0" applyNumberFormat="1" applyFont="1" applyAlignment="1">
      <alignment/>
    </xf>
    <xf numFmtId="0" fontId="3" fillId="0" borderId="152" xfId="0" applyFont="1" applyBorder="1" applyAlignment="1">
      <alignment horizontal="center" vertical="center" wrapText="1"/>
    </xf>
    <xf numFmtId="0" fontId="17" fillId="0" borderId="163" xfId="0" applyFont="1" applyBorder="1" applyAlignment="1">
      <alignment horizontal="center" vertical="center" wrapText="1"/>
    </xf>
    <xf numFmtId="197" fontId="6" fillId="0" borderId="152" xfId="0" applyNumberFormat="1" applyFont="1" applyBorder="1" applyAlignment="1">
      <alignment horizontal="right" vertical="center"/>
    </xf>
    <xf numFmtId="184" fontId="6" fillId="0" borderId="157" xfId="48" applyNumberFormat="1" applyFont="1" applyBorder="1" applyAlignment="1">
      <alignment horizontal="right" vertical="center"/>
    </xf>
    <xf numFmtId="184" fontId="6" fillId="0" borderId="153" xfId="48" applyNumberFormat="1" applyFont="1" applyBorder="1" applyAlignment="1">
      <alignment horizontal="right" vertical="center"/>
    </xf>
    <xf numFmtId="184" fontId="6" fillId="0" borderId="160" xfId="48" applyNumberFormat="1" applyFont="1" applyBorder="1" applyAlignment="1">
      <alignment horizontal="right" vertical="center"/>
    </xf>
    <xf numFmtId="184" fontId="6" fillId="0" borderId="159" xfId="48" applyNumberFormat="1" applyFont="1" applyBorder="1" applyAlignment="1">
      <alignment horizontal="right" vertical="center"/>
    </xf>
    <xf numFmtId="184" fontId="6" fillId="0" borderId="155" xfId="48" applyNumberFormat="1" applyFont="1" applyBorder="1" applyAlignment="1">
      <alignment horizontal="right" vertical="center"/>
    </xf>
    <xf numFmtId="184" fontId="6" fillId="0" borderId="154" xfId="48" applyNumberFormat="1" applyFont="1" applyBorder="1" applyAlignment="1">
      <alignment horizontal="right" vertical="center"/>
    </xf>
    <xf numFmtId="184" fontId="6" fillId="0" borderId="161" xfId="48" applyNumberFormat="1" applyFont="1" applyBorder="1" applyAlignment="1">
      <alignment horizontal="right" vertical="center"/>
    </xf>
    <xf numFmtId="20" fontId="5" fillId="0" borderId="0" xfId="0" applyNumberFormat="1" applyFont="1" applyAlignment="1">
      <alignment vertical="center"/>
    </xf>
    <xf numFmtId="0" fontId="0" fillId="0" borderId="0" xfId="0" applyFont="1" applyFill="1" applyAlignment="1">
      <alignment/>
    </xf>
    <xf numFmtId="0" fontId="3" fillId="0" borderId="119" xfId="0" applyFont="1" applyBorder="1" applyAlignment="1">
      <alignment horizontal="right" vertical="center"/>
    </xf>
    <xf numFmtId="182" fontId="4" fillId="0" borderId="231" xfId="0" applyNumberFormat="1" applyFont="1" applyBorder="1" applyAlignment="1">
      <alignment horizontal="right" vertical="center"/>
    </xf>
    <xf numFmtId="182" fontId="4" fillId="0" borderId="47" xfId="0" applyNumberFormat="1" applyFont="1" applyBorder="1" applyAlignment="1">
      <alignment horizontal="right" vertical="center"/>
    </xf>
    <xf numFmtId="182" fontId="4" fillId="0" borderId="11" xfId="0" applyNumberFormat="1" applyFont="1" applyBorder="1" applyAlignment="1">
      <alignment horizontal="right" vertical="center"/>
    </xf>
    <xf numFmtId="182" fontId="4" fillId="0" borderId="13" xfId="0" applyNumberFormat="1" applyFont="1" applyBorder="1" applyAlignment="1">
      <alignment horizontal="right" vertical="center"/>
    </xf>
    <xf numFmtId="182" fontId="4" fillId="0" borderId="115" xfId="0" applyNumberFormat="1" applyFont="1" applyBorder="1" applyAlignment="1">
      <alignment horizontal="right" vertical="center"/>
    </xf>
    <xf numFmtId="187" fontId="4" fillId="0" borderId="232" xfId="0" applyNumberFormat="1" applyFont="1" applyBorder="1" applyAlignment="1">
      <alignment horizontal="right" vertical="center"/>
    </xf>
    <xf numFmtId="180" fontId="4" fillId="0" borderId="199" xfId="0" applyNumberFormat="1" applyFont="1" applyBorder="1" applyAlignment="1">
      <alignment horizontal="right" vertical="center"/>
    </xf>
    <xf numFmtId="180" fontId="4" fillId="0" borderId="200" xfId="0" applyNumberFormat="1" applyFont="1" applyBorder="1" applyAlignment="1">
      <alignment horizontal="right" vertical="center"/>
    </xf>
    <xf numFmtId="180" fontId="4" fillId="0" borderId="201" xfId="0" applyNumberFormat="1" applyFont="1" applyBorder="1" applyAlignment="1">
      <alignment horizontal="right" vertical="center"/>
    </xf>
    <xf numFmtId="0" fontId="5" fillId="0" borderId="0" xfId="0" applyFont="1" applyFill="1" applyBorder="1" applyAlignment="1">
      <alignment horizontal="left" vertical="center"/>
    </xf>
    <xf numFmtId="3" fontId="6" fillId="0" borderId="68" xfId="0" applyNumberFormat="1" applyFont="1" applyFill="1" applyBorder="1" applyAlignment="1">
      <alignment horizontal="right" vertical="center"/>
    </xf>
    <xf numFmtId="0" fontId="6" fillId="0" borderId="98" xfId="0" applyFont="1" applyFill="1" applyBorder="1" applyAlignment="1">
      <alignment horizontal="left" vertical="center"/>
    </xf>
    <xf numFmtId="184" fontId="6" fillId="0" borderId="48" xfId="48" applyNumberFormat="1" applyFont="1" applyFill="1" applyBorder="1" applyAlignment="1">
      <alignment horizontal="right" vertical="center"/>
    </xf>
    <xf numFmtId="184" fontId="6" fillId="0" borderId="61" xfId="48" applyNumberFormat="1" applyFont="1" applyFill="1" applyBorder="1" applyAlignment="1">
      <alignment horizontal="right" vertical="center"/>
    </xf>
    <xf numFmtId="184" fontId="6" fillId="0" borderId="68" xfId="48" applyNumberFormat="1" applyFont="1" applyFill="1" applyBorder="1" applyAlignment="1">
      <alignment horizontal="right" vertical="center"/>
    </xf>
    <xf numFmtId="184" fontId="6" fillId="0" borderId="61" xfId="48" applyNumberFormat="1" applyFont="1" applyFill="1" applyBorder="1" applyAlignment="1">
      <alignment vertical="center"/>
    </xf>
    <xf numFmtId="184" fontId="6" fillId="0" borderId="98" xfId="48" applyNumberFormat="1" applyFont="1" applyFill="1" applyBorder="1" applyAlignment="1">
      <alignment horizontal="right" vertical="center"/>
    </xf>
    <xf numFmtId="196" fontId="6" fillId="0" borderId="98" xfId="48" applyNumberFormat="1" applyFont="1" applyFill="1" applyBorder="1" applyAlignment="1">
      <alignment horizontal="right" vertical="center"/>
    </xf>
    <xf numFmtId="184" fontId="6" fillId="0" borderId="173" xfId="48" applyNumberFormat="1" applyFont="1" applyFill="1" applyBorder="1" applyAlignment="1">
      <alignment horizontal="right" vertical="center"/>
    </xf>
    <xf numFmtId="0" fontId="0" fillId="0" borderId="15" xfId="0" applyFont="1" applyBorder="1" applyAlignment="1">
      <alignment horizontal="center" vertical="center"/>
    </xf>
    <xf numFmtId="0" fontId="0" fillId="0" borderId="134" xfId="0" applyFont="1" applyBorder="1" applyAlignment="1">
      <alignment horizontal="center" vertical="center"/>
    </xf>
    <xf numFmtId="190" fontId="6" fillId="0" borderId="181" xfId="0" applyNumberFormat="1" applyFont="1" applyBorder="1" applyAlignment="1">
      <alignment vertical="center"/>
    </xf>
    <xf numFmtId="184" fontId="6" fillId="0" borderId="181" xfId="0" applyNumberFormat="1" applyFont="1" applyFill="1" applyBorder="1" applyAlignment="1">
      <alignment vertical="center"/>
    </xf>
    <xf numFmtId="190" fontId="6" fillId="0" borderId="233" xfId="0" applyNumberFormat="1" applyFont="1" applyBorder="1" applyAlignment="1">
      <alignment vertical="center"/>
    </xf>
    <xf numFmtId="190" fontId="6" fillId="0" borderId="234" xfId="0" applyNumberFormat="1" applyFont="1" applyBorder="1" applyAlignment="1">
      <alignment vertical="center"/>
    </xf>
    <xf numFmtId="184" fontId="6" fillId="0" borderId="235" xfId="0" applyNumberFormat="1" applyFont="1" applyBorder="1" applyAlignment="1">
      <alignment vertical="center"/>
    </xf>
    <xf numFmtId="190" fontId="6" fillId="0" borderId="181" xfId="0" applyNumberFormat="1" applyFont="1" applyFill="1" applyBorder="1" applyAlignment="1">
      <alignment vertical="center"/>
    </xf>
    <xf numFmtId="184" fontId="6" fillId="0" borderId="215" xfId="0" applyNumberFormat="1" applyFont="1" applyFill="1" applyBorder="1" applyAlignment="1">
      <alignment horizontal="right" vertical="center"/>
    </xf>
    <xf numFmtId="190" fontId="6" fillId="0" borderId="215" xfId="0" applyNumberFormat="1" applyFont="1" applyBorder="1" applyAlignment="1">
      <alignment vertical="center"/>
    </xf>
    <xf numFmtId="190" fontId="6" fillId="0" borderId="220" xfId="0" applyNumberFormat="1" applyFont="1" applyBorder="1" applyAlignment="1">
      <alignment vertical="center"/>
    </xf>
    <xf numFmtId="184" fontId="6" fillId="0" borderId="236" xfId="0" applyNumberFormat="1" applyFont="1" applyBorder="1" applyAlignment="1">
      <alignment vertical="center"/>
    </xf>
    <xf numFmtId="190" fontId="6" fillId="0" borderId="18" xfId="0" applyNumberFormat="1" applyFont="1" applyBorder="1" applyAlignment="1">
      <alignment vertical="center"/>
    </xf>
    <xf numFmtId="184" fontId="6" fillId="0" borderId="18" xfId="0" applyNumberFormat="1" applyFont="1" applyFill="1" applyBorder="1" applyAlignment="1">
      <alignment vertical="center"/>
    </xf>
    <xf numFmtId="190" fontId="6" fillId="0" borderId="44" xfId="0" applyNumberFormat="1" applyFont="1" applyBorder="1" applyAlignment="1">
      <alignment vertical="center"/>
    </xf>
    <xf numFmtId="190" fontId="6" fillId="0" borderId="63" xfId="0" applyNumberFormat="1" applyFont="1" applyBorder="1" applyAlignment="1">
      <alignment vertical="center"/>
    </xf>
    <xf numFmtId="190" fontId="6" fillId="0" borderId="18" xfId="0" applyNumberFormat="1" applyFont="1" applyFill="1" applyBorder="1" applyAlignment="1">
      <alignment vertical="center"/>
    </xf>
    <xf numFmtId="184" fontId="6" fillId="0" borderId="12" xfId="0" applyNumberFormat="1" applyFont="1" applyFill="1" applyBorder="1" applyAlignment="1">
      <alignment horizontal="right" vertical="center"/>
    </xf>
    <xf numFmtId="190" fontId="6" fillId="0" borderId="12" xfId="0" applyNumberFormat="1" applyFont="1" applyBorder="1" applyAlignment="1">
      <alignment vertical="center"/>
    </xf>
    <xf numFmtId="190" fontId="6" fillId="0" borderId="65" xfId="0" applyNumberFormat="1" applyFont="1" applyBorder="1" applyAlignment="1">
      <alignment vertical="center"/>
    </xf>
    <xf numFmtId="184" fontId="6" fillId="0" borderId="59" xfId="0" applyNumberFormat="1" applyFont="1" applyBorder="1" applyAlignment="1">
      <alignment vertical="center"/>
    </xf>
    <xf numFmtId="190" fontId="6" fillId="0" borderId="77" xfId="0" applyNumberFormat="1" applyFont="1" applyBorder="1" applyAlignment="1">
      <alignment vertical="center"/>
    </xf>
    <xf numFmtId="190" fontId="6" fillId="0" borderId="70" xfId="0" applyNumberFormat="1" applyFont="1" applyBorder="1" applyAlignment="1">
      <alignment vertical="center"/>
    </xf>
    <xf numFmtId="190" fontId="6" fillId="0" borderId="133" xfId="0" applyNumberFormat="1" applyFont="1" applyBorder="1" applyAlignment="1">
      <alignment vertical="center"/>
    </xf>
    <xf numFmtId="190" fontId="6" fillId="0" borderId="77" xfId="0" applyNumberFormat="1" applyFont="1" applyFill="1" applyBorder="1" applyAlignment="1">
      <alignment vertical="center"/>
    </xf>
    <xf numFmtId="184" fontId="6" fillId="0" borderId="131" xfId="0" applyNumberFormat="1" applyFont="1" applyBorder="1" applyAlignment="1">
      <alignment horizontal="right" vertical="center"/>
    </xf>
    <xf numFmtId="190" fontId="6" fillId="0" borderId="131" xfId="0" applyNumberFormat="1" applyFont="1" applyBorder="1" applyAlignment="1">
      <alignment vertical="center"/>
    </xf>
    <xf numFmtId="190" fontId="6" fillId="0" borderId="146" xfId="0" applyNumberFormat="1" applyFont="1" applyBorder="1" applyAlignment="1">
      <alignment vertical="center"/>
    </xf>
    <xf numFmtId="184" fontId="6" fillId="0" borderId="91" xfId="0" applyNumberFormat="1" applyFont="1" applyBorder="1" applyAlignment="1">
      <alignment vertical="center"/>
    </xf>
    <xf numFmtId="184" fontId="3" fillId="0" borderId="94" xfId="0" applyNumberFormat="1" applyFont="1" applyFill="1" applyBorder="1" applyAlignment="1">
      <alignment horizontal="center" vertical="center" wrapText="1"/>
    </xf>
    <xf numFmtId="184" fontId="3" fillId="0" borderId="103" xfId="0" applyNumberFormat="1" applyFont="1" applyFill="1" applyBorder="1" applyAlignment="1">
      <alignment vertical="center"/>
    </xf>
    <xf numFmtId="184" fontId="3" fillId="0" borderId="88" xfId="0" applyNumberFormat="1" applyFont="1" applyFill="1" applyBorder="1" applyAlignment="1">
      <alignment vertical="center"/>
    </xf>
    <xf numFmtId="184" fontId="3" fillId="0" borderId="59" xfId="0" applyNumberFormat="1" applyFont="1" applyFill="1" applyBorder="1" applyAlignment="1">
      <alignment vertical="center"/>
    </xf>
    <xf numFmtId="184" fontId="3" fillId="0" borderId="237" xfId="0" applyNumberFormat="1" applyFont="1" applyFill="1" applyBorder="1" applyAlignment="1">
      <alignment vertical="center"/>
    </xf>
    <xf numFmtId="184" fontId="3" fillId="0" borderId="238" xfId="0" applyNumberFormat="1" applyFont="1" applyFill="1" applyBorder="1" applyAlignment="1">
      <alignment vertical="center"/>
    </xf>
    <xf numFmtId="184" fontId="3" fillId="0" borderId="238" xfId="0" applyNumberFormat="1" applyFont="1" applyFill="1" applyBorder="1" applyAlignment="1">
      <alignment horizontal="right" vertical="center"/>
    </xf>
    <xf numFmtId="0" fontId="0" fillId="0" borderId="0" xfId="0" applyFont="1" applyFill="1" applyBorder="1" applyAlignment="1">
      <alignment horizontal="left" vertical="center"/>
    </xf>
    <xf numFmtId="0" fontId="3" fillId="0" borderId="105" xfId="0" applyFont="1" applyBorder="1" applyAlignment="1">
      <alignment horizontal="center" vertical="center"/>
    </xf>
    <xf numFmtId="3" fontId="6" fillId="0" borderId="64" xfId="0" applyNumberFormat="1" applyFont="1" applyFill="1" applyBorder="1" applyAlignment="1">
      <alignment horizontal="center" vertical="center"/>
    </xf>
    <xf numFmtId="3" fontId="6" fillId="0" borderId="72" xfId="0" applyNumberFormat="1" applyFont="1" applyFill="1" applyBorder="1" applyAlignment="1">
      <alignment horizontal="center" vertical="center"/>
    </xf>
    <xf numFmtId="184" fontId="6" fillId="0" borderId="30" xfId="0" applyNumberFormat="1" applyFont="1" applyBorder="1" applyAlignment="1">
      <alignment horizontal="right" vertical="center"/>
    </xf>
    <xf numFmtId="0" fontId="3" fillId="0" borderId="194" xfId="0" applyNumberFormat="1" applyFont="1" applyBorder="1" applyAlignment="1">
      <alignment horizontal="left" vertical="center"/>
    </xf>
    <xf numFmtId="0" fontId="5" fillId="0" borderId="193" xfId="0" applyFont="1" applyBorder="1" applyAlignment="1">
      <alignment horizontal="left" vertical="center"/>
    </xf>
    <xf numFmtId="184" fontId="6" fillId="0" borderId="13" xfId="0" applyNumberFormat="1" applyFont="1" applyBorder="1" applyAlignment="1">
      <alignment horizontal="right" vertical="center"/>
    </xf>
    <xf numFmtId="196" fontId="6" fillId="0" borderId="25" xfId="0" applyNumberFormat="1" applyFont="1" applyBorder="1" applyAlignment="1">
      <alignment horizontal="right" vertical="center"/>
    </xf>
    <xf numFmtId="196" fontId="6" fillId="0" borderId="16" xfId="0" applyNumberFormat="1" applyFont="1" applyBorder="1" applyAlignment="1">
      <alignment horizontal="right" vertical="center"/>
    </xf>
    <xf numFmtId="196" fontId="6" fillId="0" borderId="28" xfId="0" applyNumberFormat="1" applyFont="1" applyBorder="1" applyAlignment="1">
      <alignment horizontal="right" vertical="center"/>
    </xf>
    <xf numFmtId="0" fontId="6" fillId="0" borderId="35" xfId="0" applyFont="1" applyBorder="1" applyAlignment="1">
      <alignment horizontal="right" vertical="center"/>
    </xf>
    <xf numFmtId="198" fontId="6" fillId="0" borderId="16" xfId="0" applyNumberFormat="1" applyFont="1" applyBorder="1" applyAlignment="1">
      <alignment horizontal="right" vertical="center"/>
    </xf>
    <xf numFmtId="0" fontId="3" fillId="0" borderId="168" xfId="0" applyFont="1" applyBorder="1" applyAlignment="1">
      <alignment horizontal="left" vertical="center"/>
    </xf>
    <xf numFmtId="0" fontId="3" fillId="0" borderId="193" xfId="0" applyFont="1" applyBorder="1" applyAlignment="1">
      <alignment vertical="center"/>
    </xf>
    <xf numFmtId="0" fontId="3" fillId="0" borderId="204" xfId="0" applyFont="1" applyBorder="1" applyAlignment="1">
      <alignment vertical="center"/>
    </xf>
    <xf numFmtId="0" fontId="3" fillId="0" borderId="194" xfId="0" applyFont="1" applyBorder="1" applyAlignment="1">
      <alignment vertical="center"/>
    </xf>
    <xf numFmtId="0" fontId="3" fillId="0" borderId="193" xfId="0" applyFont="1" applyBorder="1" applyAlignment="1">
      <alignment horizontal="justify" vertical="center" wrapText="1"/>
    </xf>
    <xf numFmtId="0" fontId="3" fillId="0" borderId="239" xfId="0" applyFont="1" applyBorder="1" applyAlignment="1">
      <alignment vertical="center"/>
    </xf>
    <xf numFmtId="0" fontId="3" fillId="0" borderId="168" xfId="0" applyFont="1" applyBorder="1" applyAlignment="1">
      <alignment horizontal="left" vertical="center" wrapText="1"/>
    </xf>
    <xf numFmtId="0" fontId="3" fillId="0" borderId="196" xfId="0" applyFont="1" applyBorder="1" applyAlignment="1">
      <alignment horizontal="left" vertical="center" wrapText="1"/>
    </xf>
    <xf numFmtId="0" fontId="3" fillId="0" borderId="202" xfId="0" applyFont="1" applyBorder="1" applyAlignment="1">
      <alignment horizontal="justify" vertical="center" wrapText="1"/>
    </xf>
    <xf numFmtId="0" fontId="3" fillId="0" borderId="239" xfId="0" applyFont="1" applyBorder="1" applyAlignment="1">
      <alignment horizontal="justify" vertical="center" wrapText="1"/>
    </xf>
    <xf numFmtId="0" fontId="3" fillId="0" borderId="184" xfId="0" applyFont="1" applyBorder="1" applyAlignment="1">
      <alignment horizontal="right" vertical="center"/>
    </xf>
    <xf numFmtId="182" fontId="6" fillId="0" borderId="135" xfId="0" applyNumberFormat="1" applyFont="1" applyBorder="1" applyAlignment="1">
      <alignment horizontal="center" vertical="center" wrapText="1"/>
    </xf>
    <xf numFmtId="0" fontId="3" fillId="0" borderId="173" xfId="0" applyFont="1" applyBorder="1" applyAlignment="1">
      <alignment vertical="center"/>
    </xf>
    <xf numFmtId="182" fontId="6" fillId="0" borderId="102" xfId="0" applyNumberFormat="1" applyFont="1" applyBorder="1" applyAlignment="1">
      <alignment horizontal="center" vertical="center" wrapText="1"/>
    </xf>
    <xf numFmtId="0" fontId="3" fillId="0" borderId="103" xfId="0" applyFont="1" applyBorder="1" applyAlignment="1">
      <alignment vertical="center"/>
    </xf>
    <xf numFmtId="0" fontId="3" fillId="0" borderId="104" xfId="0" applyFont="1" applyBorder="1" applyAlignment="1">
      <alignment vertical="center"/>
    </xf>
    <xf numFmtId="182" fontId="6" fillId="0" borderId="44" xfId="0" applyNumberFormat="1" applyFont="1" applyBorder="1" applyAlignment="1">
      <alignment vertical="center" wrapText="1"/>
    </xf>
    <xf numFmtId="182" fontId="8" fillId="0" borderId="59" xfId="0" applyNumberFormat="1" applyFont="1" applyBorder="1" applyAlignment="1">
      <alignment vertical="center" wrapText="1"/>
    </xf>
    <xf numFmtId="182" fontId="6" fillId="0" borderId="45" xfId="0" applyNumberFormat="1" applyFont="1" applyBorder="1" applyAlignment="1">
      <alignment vertical="center" wrapText="1"/>
    </xf>
    <xf numFmtId="182" fontId="8" fillId="0" borderId="90" xfId="0" applyNumberFormat="1" applyFont="1" applyBorder="1" applyAlignment="1">
      <alignment vertical="center" wrapText="1"/>
    </xf>
    <xf numFmtId="0" fontId="3" fillId="0" borderId="46" xfId="0" applyFont="1" applyBorder="1" applyAlignment="1">
      <alignment vertical="center"/>
    </xf>
    <xf numFmtId="0" fontId="5" fillId="0" borderId="177" xfId="0" applyFont="1" applyBorder="1" applyAlignment="1">
      <alignment horizontal="justify" vertical="center"/>
    </xf>
    <xf numFmtId="182" fontId="8" fillId="0" borderId="104" xfId="0" applyNumberFormat="1" applyFont="1" applyBorder="1" applyAlignment="1">
      <alignment vertical="center" wrapText="1"/>
    </xf>
    <xf numFmtId="49" fontId="6" fillId="0" borderId="44" xfId="0" applyNumberFormat="1" applyFont="1" applyBorder="1" applyAlignment="1">
      <alignment horizontal="right" vertical="center" wrapText="1"/>
    </xf>
    <xf numFmtId="0" fontId="6" fillId="0" borderId="44" xfId="0" applyNumberFormat="1" applyFont="1" applyBorder="1" applyAlignment="1">
      <alignment horizontal="right" vertical="center" wrapText="1"/>
    </xf>
    <xf numFmtId="49" fontId="6" fillId="0" borderId="45" xfId="0" applyNumberFormat="1" applyFont="1" applyBorder="1" applyAlignment="1">
      <alignment horizontal="right" vertical="center" wrapText="1"/>
    </xf>
    <xf numFmtId="0" fontId="3" fillId="0" borderId="59" xfId="0" applyFont="1" applyBorder="1" applyAlignment="1">
      <alignment vertical="center"/>
    </xf>
    <xf numFmtId="0" fontId="3" fillId="0" borderId="90" xfId="0" applyFont="1" applyBorder="1" applyAlignment="1">
      <alignment vertical="center"/>
    </xf>
    <xf numFmtId="0" fontId="3" fillId="24" borderId="46" xfId="0" applyFont="1" applyFill="1" applyBorder="1" applyAlignment="1">
      <alignment vertical="center"/>
    </xf>
    <xf numFmtId="187" fontId="6" fillId="0" borderId="240" xfId="0" applyNumberFormat="1" applyFont="1" applyBorder="1" applyAlignment="1">
      <alignment vertical="center" wrapText="1"/>
    </xf>
    <xf numFmtId="0" fontId="3" fillId="0" borderId="241" xfId="0" applyFont="1" applyBorder="1" applyAlignment="1">
      <alignment vertical="center"/>
    </xf>
    <xf numFmtId="0" fontId="3" fillId="0" borderId="236" xfId="0" applyFont="1" applyBorder="1" applyAlignment="1">
      <alignment vertical="center"/>
    </xf>
    <xf numFmtId="0" fontId="3" fillId="0" borderId="91" xfId="0" applyFont="1" applyBorder="1" applyAlignment="1">
      <alignment vertical="center"/>
    </xf>
    <xf numFmtId="184" fontId="6" fillId="0" borderId="135" xfId="48" applyNumberFormat="1" applyFont="1" applyBorder="1" applyAlignment="1">
      <alignment horizontal="right" vertical="center"/>
    </xf>
    <xf numFmtId="184" fontId="6" fillId="0" borderId="98" xfId="48" applyNumberFormat="1" applyFont="1" applyBorder="1" applyAlignment="1">
      <alignment horizontal="right" vertical="center"/>
    </xf>
    <xf numFmtId="184" fontId="6" fillId="0" borderId="198" xfId="48" applyNumberFormat="1" applyFont="1" applyBorder="1" applyAlignment="1">
      <alignment horizontal="right" vertical="center"/>
    </xf>
    <xf numFmtId="184" fontId="6" fillId="0" borderId="198" xfId="0" applyNumberFormat="1" applyFont="1" applyBorder="1" applyAlignment="1">
      <alignment horizontal="right" vertical="center"/>
    </xf>
    <xf numFmtId="0" fontId="0" fillId="0" borderId="0" xfId="0" applyFont="1" applyBorder="1" applyAlignment="1">
      <alignment horizontal="left" vertical="center"/>
    </xf>
    <xf numFmtId="0" fontId="0" fillId="0" borderId="0" xfId="0" applyFont="1" applyFill="1" applyBorder="1" applyAlignment="1">
      <alignment horizontal="center" vertical="center"/>
    </xf>
    <xf numFmtId="184" fontId="6" fillId="0" borderId="69" xfId="48" applyNumberFormat="1" applyFont="1" applyBorder="1" applyAlignment="1">
      <alignment horizontal="right" vertical="center"/>
    </xf>
    <xf numFmtId="184" fontId="6" fillId="0" borderId="48" xfId="48" applyNumberFormat="1" applyFont="1" applyBorder="1" applyAlignment="1">
      <alignment horizontal="right" vertical="center"/>
    </xf>
    <xf numFmtId="184" fontId="6" fillId="0" borderId="229" xfId="48" applyNumberFormat="1" applyFont="1" applyBorder="1" applyAlignment="1">
      <alignment horizontal="right" vertical="center"/>
    </xf>
    <xf numFmtId="184" fontId="6" fillId="0" borderId="229" xfId="0" applyNumberFormat="1" applyFont="1" applyBorder="1" applyAlignment="1">
      <alignment horizontal="right" vertical="center"/>
    </xf>
    <xf numFmtId="184" fontId="6" fillId="0" borderId="51" xfId="0" applyNumberFormat="1" applyFont="1" applyBorder="1" applyAlignment="1">
      <alignment horizontal="right" vertical="center" wrapText="1"/>
    </xf>
    <xf numFmtId="0" fontId="0" fillId="0" borderId="0" xfId="0" applyFont="1" applyAlignment="1">
      <alignment horizontal="left" vertical="center"/>
    </xf>
    <xf numFmtId="0" fontId="45" fillId="0" borderId="0" xfId="0" applyFont="1" applyAlignment="1">
      <alignment horizontal="left" vertical="top" wrapText="1"/>
    </xf>
    <xf numFmtId="0" fontId="3" fillId="0" borderId="0" xfId="0" applyFont="1" applyAlignment="1">
      <alignment horizontal="left" vertical="center"/>
    </xf>
    <xf numFmtId="0" fontId="3" fillId="0" borderId="239" xfId="0" applyFont="1" applyBorder="1" applyAlignment="1">
      <alignment horizontal="justify" vertical="center"/>
    </xf>
    <xf numFmtId="184" fontId="3" fillId="0" borderId="28" xfId="0" applyNumberFormat="1" applyFont="1" applyBorder="1" applyAlignment="1">
      <alignment vertical="center"/>
    </xf>
    <xf numFmtId="184" fontId="3" fillId="0" borderId="22" xfId="0" applyNumberFormat="1" applyFont="1" applyBorder="1" applyAlignment="1">
      <alignment vertical="center" shrinkToFit="1"/>
    </xf>
    <xf numFmtId="184" fontId="3" fillId="0" borderId="25" xfId="0" applyNumberFormat="1" applyFont="1" applyBorder="1" applyAlignment="1">
      <alignment vertical="center" shrinkToFit="1"/>
    </xf>
    <xf numFmtId="184" fontId="3" fillId="0" borderId="28" xfId="0" applyNumberFormat="1" applyFont="1" applyBorder="1" applyAlignment="1">
      <alignment vertical="center" shrinkToFit="1"/>
    </xf>
    <xf numFmtId="0" fontId="0" fillId="0" borderId="0" xfId="65" applyFont="1">
      <alignment vertical="center"/>
      <protection/>
    </xf>
    <xf numFmtId="0" fontId="0" fillId="0" borderId="33" xfId="65" applyFont="1" applyFill="1" applyBorder="1" applyAlignment="1">
      <alignment horizontal="center" vertical="center"/>
      <protection/>
    </xf>
    <xf numFmtId="0" fontId="0" fillId="0" borderId="171" xfId="65" applyFont="1" applyBorder="1" applyAlignment="1">
      <alignment horizontal="center" vertical="center"/>
      <protection/>
    </xf>
    <xf numFmtId="0" fontId="0" fillId="0" borderId="34" xfId="65" applyFont="1" applyFill="1" applyBorder="1" applyAlignment="1">
      <alignment horizontal="center" vertical="center"/>
      <protection/>
    </xf>
    <xf numFmtId="0" fontId="0" fillId="0" borderId="139" xfId="65" applyFont="1" applyFill="1" applyBorder="1" applyAlignment="1">
      <alignment horizontal="center" vertical="center"/>
      <protection/>
    </xf>
    <xf numFmtId="0" fontId="0" fillId="0" borderId="242" xfId="65" applyFont="1" applyFill="1" applyBorder="1" applyAlignment="1">
      <alignment horizontal="center" vertical="center"/>
      <protection/>
    </xf>
    <xf numFmtId="0" fontId="0" fillId="0" borderId="171" xfId="65" applyFont="1" applyBorder="1">
      <alignment vertical="center"/>
      <protection/>
    </xf>
    <xf numFmtId="0" fontId="0" fillId="0" borderId="243" xfId="65" applyFont="1" applyBorder="1" applyAlignment="1">
      <alignment horizontal="center" vertical="center"/>
      <protection/>
    </xf>
    <xf numFmtId="0" fontId="0" fillId="0" borderId="244" xfId="65" applyFont="1" applyBorder="1" applyAlignment="1">
      <alignment horizontal="center" vertical="center"/>
      <protection/>
    </xf>
    <xf numFmtId="0" fontId="0" fillId="0" borderId="15" xfId="65" applyFont="1" applyBorder="1" applyAlignment="1">
      <alignment horizontal="center" vertical="center"/>
      <protection/>
    </xf>
    <xf numFmtId="4" fontId="0" fillId="0" borderId="0" xfId="65" applyNumberFormat="1" applyFont="1">
      <alignment vertical="center"/>
      <protection/>
    </xf>
    <xf numFmtId="0" fontId="0" fillId="0" borderId="15" xfId="65" applyFont="1" applyBorder="1" applyAlignment="1">
      <alignment horizontal="distributed" vertical="center"/>
      <protection/>
    </xf>
    <xf numFmtId="0" fontId="0" fillId="0" borderId="212" xfId="65" applyFont="1" applyBorder="1" applyAlignment="1">
      <alignment horizontal="center" vertical="center"/>
      <protection/>
    </xf>
    <xf numFmtId="191" fontId="0" fillId="0" borderId="140" xfId="65" applyNumberFormat="1" applyFont="1" applyFill="1" applyBorder="1" applyAlignment="1">
      <alignment horizontal="center" vertical="center"/>
      <protection/>
    </xf>
    <xf numFmtId="4" fontId="0" fillId="0" borderId="140" xfId="65" applyNumberFormat="1" applyFont="1" applyFill="1" applyBorder="1" applyAlignment="1">
      <alignment horizontal="center" vertical="center"/>
      <protection/>
    </xf>
    <xf numFmtId="182" fontId="0" fillId="0" borderId="245" xfId="65" applyNumberFormat="1" applyFont="1" applyFill="1" applyBorder="1" applyAlignment="1">
      <alignment horizontal="center" vertical="center"/>
      <protection/>
    </xf>
    <xf numFmtId="182" fontId="0" fillId="0" borderId="151" xfId="65" applyNumberFormat="1" applyFont="1" applyFill="1" applyBorder="1" applyAlignment="1">
      <alignment horizontal="center" vertical="center"/>
      <protection/>
    </xf>
    <xf numFmtId="0" fontId="0" fillId="0" borderId="140" xfId="65" applyFont="1" applyBorder="1" applyAlignment="1">
      <alignment horizontal="center" vertical="center"/>
      <protection/>
    </xf>
    <xf numFmtId="4" fontId="0" fillId="0" borderId="0" xfId="65" applyNumberFormat="1" applyFont="1" applyFill="1" applyBorder="1" applyAlignment="1">
      <alignment horizontal="center" vertical="center"/>
      <protection/>
    </xf>
    <xf numFmtId="182" fontId="0" fillId="0" borderId="0" xfId="65" applyNumberFormat="1" applyFont="1" applyFill="1" applyBorder="1" applyAlignment="1">
      <alignment horizontal="center" vertical="center"/>
      <protection/>
    </xf>
    <xf numFmtId="0" fontId="0" fillId="0" borderId="0" xfId="65" applyFont="1" applyBorder="1" applyAlignment="1">
      <alignment horizontal="center" vertical="center"/>
      <protection/>
    </xf>
    <xf numFmtId="0" fontId="0" fillId="0" borderId="0" xfId="65" applyFont="1" applyAlignment="1">
      <alignment horizontal="center" vertical="center"/>
      <protection/>
    </xf>
    <xf numFmtId="0" fontId="0" fillId="0" borderId="0" xfId="65" applyFont="1" applyBorder="1" applyAlignment="1">
      <alignment horizontal="distributed" vertical="center"/>
      <protection/>
    </xf>
    <xf numFmtId="191" fontId="0" fillId="0" borderId="0" xfId="65" applyNumberFormat="1" applyFont="1">
      <alignment vertical="center"/>
      <protection/>
    </xf>
    <xf numFmtId="0" fontId="0" fillId="0" borderId="0" xfId="0" applyFont="1" applyAlignment="1">
      <alignment horizontal="left" vertical="top"/>
    </xf>
    <xf numFmtId="0" fontId="0" fillId="0" borderId="0" xfId="0" applyFont="1" applyAlignment="1">
      <alignment/>
    </xf>
    <xf numFmtId="0" fontId="11" fillId="0" borderId="0" xfId="0" applyFont="1" applyBorder="1" applyAlignment="1">
      <alignment vertical="center"/>
    </xf>
    <xf numFmtId="0" fontId="3" fillId="0" borderId="24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5"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3" xfId="0" applyFont="1" applyBorder="1" applyAlignment="1">
      <alignment horizontal="center" vertical="center"/>
    </xf>
    <xf numFmtId="0" fontId="3" fillId="0" borderId="247" xfId="0" applyFont="1" applyBorder="1" applyAlignment="1">
      <alignment horizontal="center" vertical="center"/>
    </xf>
    <xf numFmtId="0" fontId="3" fillId="0" borderId="99" xfId="0" applyFont="1" applyBorder="1" applyAlignment="1">
      <alignment horizontal="center" vertical="center"/>
    </xf>
    <xf numFmtId="0" fontId="3" fillId="0" borderId="54" xfId="0" applyFont="1" applyBorder="1" applyAlignment="1">
      <alignment horizontal="center" vertical="center"/>
    </xf>
    <xf numFmtId="0" fontId="3" fillId="0" borderId="56" xfId="0" applyFont="1" applyBorder="1" applyAlignment="1">
      <alignment horizontal="center" vertical="center"/>
    </xf>
    <xf numFmtId="0" fontId="3" fillId="0" borderId="248" xfId="0" applyFont="1" applyBorder="1" applyAlignment="1">
      <alignment horizontal="center" vertical="center"/>
    </xf>
    <xf numFmtId="0" fontId="3" fillId="0" borderId="249" xfId="0" applyFont="1" applyBorder="1" applyAlignment="1">
      <alignment horizontal="center" vertical="center"/>
    </xf>
    <xf numFmtId="0" fontId="3" fillId="0" borderId="176" xfId="0" applyFont="1" applyBorder="1" applyAlignment="1">
      <alignment horizontal="center" vertical="center"/>
    </xf>
    <xf numFmtId="0" fontId="3" fillId="0" borderId="11" xfId="0" applyFont="1" applyBorder="1" applyAlignment="1">
      <alignment horizontal="center"/>
    </xf>
    <xf numFmtId="0" fontId="3" fillId="0" borderId="17" xfId="0" applyFont="1" applyBorder="1" applyAlignment="1">
      <alignment horizontal="center" vertical="top"/>
    </xf>
    <xf numFmtId="0" fontId="3" fillId="0" borderId="46" xfId="0" applyFont="1" applyBorder="1" applyAlignment="1">
      <alignment horizontal="center" vertical="center"/>
    </xf>
    <xf numFmtId="0" fontId="4" fillId="0" borderId="0" xfId="0" applyFont="1" applyBorder="1" applyAlignment="1">
      <alignment horizontal="right" vertical="center"/>
    </xf>
    <xf numFmtId="0" fontId="11" fillId="0" borderId="0" xfId="0" applyFont="1" applyBorder="1" applyAlignment="1">
      <alignment horizontal="right" vertical="center"/>
    </xf>
    <xf numFmtId="58" fontId="5" fillId="0" borderId="0" xfId="0" applyNumberFormat="1" applyFont="1" applyBorder="1" applyAlignment="1">
      <alignment horizontal="center" vertical="center"/>
    </xf>
    <xf numFmtId="0" fontId="6" fillId="0" borderId="250" xfId="0" applyFont="1" applyBorder="1" applyAlignment="1">
      <alignment horizontal="center" vertical="center"/>
    </xf>
    <xf numFmtId="0" fontId="6" fillId="0" borderId="251" xfId="0" applyFont="1" applyBorder="1" applyAlignment="1">
      <alignment horizontal="center" vertical="center"/>
    </xf>
    <xf numFmtId="0" fontId="5" fillId="0" borderId="0" xfId="0" applyFont="1" applyBorder="1" applyAlignment="1">
      <alignment vertical="center"/>
    </xf>
    <xf numFmtId="0" fontId="6" fillId="0" borderId="107" xfId="0" applyFont="1" applyBorder="1" applyAlignment="1">
      <alignment horizontal="center" vertical="center" wrapText="1"/>
    </xf>
    <xf numFmtId="0" fontId="6" fillId="0" borderId="109" xfId="0" applyFont="1" applyBorder="1" applyAlignment="1">
      <alignment vertical="center"/>
    </xf>
    <xf numFmtId="0" fontId="6" fillId="0" borderId="120" xfId="0" applyFont="1" applyBorder="1" applyAlignment="1">
      <alignment horizontal="center" vertical="center" wrapText="1"/>
    </xf>
    <xf numFmtId="0" fontId="6" fillId="0" borderId="30" xfId="0" applyFont="1" applyBorder="1" applyAlignment="1">
      <alignment vertical="center"/>
    </xf>
    <xf numFmtId="0" fontId="6" fillId="0" borderId="252" xfId="0" applyFont="1" applyBorder="1" applyAlignment="1">
      <alignment horizontal="center" vertical="center" wrapText="1"/>
    </xf>
    <xf numFmtId="0" fontId="6" fillId="0" borderId="253" xfId="0" applyFont="1" applyBorder="1" applyAlignment="1">
      <alignment vertical="center"/>
    </xf>
    <xf numFmtId="0" fontId="6" fillId="0" borderId="128" xfId="0" applyFont="1" applyBorder="1" applyAlignment="1">
      <alignment horizontal="center" vertical="center" wrapText="1"/>
    </xf>
    <xf numFmtId="0" fontId="6" fillId="0" borderId="108" xfId="0" applyFont="1" applyBorder="1" applyAlignment="1">
      <alignment vertical="center"/>
    </xf>
    <xf numFmtId="0" fontId="6" fillId="0" borderId="254" xfId="0" applyFont="1" applyBorder="1" applyAlignment="1">
      <alignment vertical="center"/>
    </xf>
    <xf numFmtId="0" fontId="6" fillId="0" borderId="31" xfId="0" applyFont="1" applyBorder="1" applyAlignment="1">
      <alignment horizontal="justify" vertical="center" wrapText="1"/>
    </xf>
    <xf numFmtId="0" fontId="6" fillId="0" borderId="14" xfId="0" applyFont="1" applyBorder="1" applyAlignment="1">
      <alignment vertical="center"/>
    </xf>
    <xf numFmtId="0" fontId="6" fillId="0" borderId="62" xfId="0" applyFont="1" applyBorder="1" applyAlignment="1">
      <alignment vertical="center"/>
    </xf>
    <xf numFmtId="0" fontId="6" fillId="0" borderId="25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6" fillId="0" borderId="48" xfId="0" applyFont="1" applyBorder="1" applyAlignment="1">
      <alignment horizontal="center" vertical="center" wrapText="1"/>
    </xf>
    <xf numFmtId="0" fontId="6" fillId="0" borderId="130" xfId="0" applyFont="1" applyBorder="1" applyAlignment="1">
      <alignment vertical="center"/>
    </xf>
    <xf numFmtId="0" fontId="6" fillId="0" borderId="256" xfId="0" applyFont="1" applyBorder="1" applyAlignment="1">
      <alignment horizontal="center" vertical="center"/>
    </xf>
    <xf numFmtId="0" fontId="6" fillId="0" borderId="256" xfId="0" applyFont="1" applyBorder="1" applyAlignment="1">
      <alignment horizontal="center"/>
    </xf>
    <xf numFmtId="0" fontId="6" fillId="0" borderId="98" xfId="0" applyFont="1" applyBorder="1" applyAlignment="1">
      <alignment horizontal="center" vertical="center" wrapText="1"/>
    </xf>
    <xf numFmtId="0" fontId="6" fillId="0" borderId="69" xfId="0" applyFont="1" applyBorder="1" applyAlignment="1">
      <alignment vertical="center"/>
    </xf>
    <xf numFmtId="0" fontId="6" fillId="0" borderId="163" xfId="0" applyFont="1" applyBorder="1" applyAlignment="1">
      <alignment vertical="center"/>
    </xf>
    <xf numFmtId="0" fontId="6" fillId="0" borderId="257" xfId="0" applyFont="1" applyBorder="1" applyAlignment="1">
      <alignment horizontal="center" vertical="center" wrapText="1"/>
    </xf>
    <xf numFmtId="0" fontId="6" fillId="0" borderId="258" xfId="0" applyFont="1" applyBorder="1" applyAlignment="1">
      <alignment vertical="center"/>
    </xf>
    <xf numFmtId="0" fontId="6" fillId="0" borderId="170"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259" xfId="0" applyFont="1" applyBorder="1" applyAlignment="1">
      <alignment vertical="center"/>
    </xf>
    <xf numFmtId="0" fontId="6" fillId="0" borderId="260" xfId="0" applyFont="1" applyBorder="1" applyAlignment="1">
      <alignment horizontal="center" vertical="center" wrapText="1"/>
    </xf>
    <xf numFmtId="176" fontId="6" fillId="0" borderId="261" xfId="0" applyNumberFormat="1" applyFont="1" applyBorder="1" applyAlignment="1">
      <alignment horizontal="center" vertical="center" wrapText="1"/>
    </xf>
    <xf numFmtId="176" fontId="6" fillId="0" borderId="262" xfId="0" applyNumberFormat="1" applyFont="1" applyBorder="1" applyAlignment="1">
      <alignment horizontal="center" vertical="center" wrapText="1"/>
    </xf>
    <xf numFmtId="176" fontId="6" fillId="0" borderId="207" xfId="0" applyNumberFormat="1" applyFont="1" applyBorder="1" applyAlignment="1">
      <alignment horizontal="center" vertical="center" wrapText="1"/>
    </xf>
    <xf numFmtId="0" fontId="6" fillId="0" borderId="250" xfId="0" applyFont="1" applyBorder="1" applyAlignment="1">
      <alignment horizontal="center" vertical="center" wrapText="1"/>
    </xf>
    <xf numFmtId="0" fontId="6" fillId="0" borderId="250" xfId="0" applyFont="1" applyBorder="1" applyAlignment="1">
      <alignment vertical="center"/>
    </xf>
    <xf numFmtId="0" fontId="6" fillId="0" borderId="263" xfId="0" applyFont="1" applyBorder="1" applyAlignment="1">
      <alignment horizontal="center" vertical="center" wrapText="1"/>
    </xf>
    <xf numFmtId="0" fontId="6" fillId="0" borderId="264" xfId="0" applyFont="1" applyBorder="1" applyAlignment="1">
      <alignment vertical="center"/>
    </xf>
    <xf numFmtId="0" fontId="6" fillId="0" borderId="265" xfId="0" applyFont="1" applyBorder="1" applyAlignment="1">
      <alignment horizontal="center" vertical="center" wrapText="1"/>
    </xf>
    <xf numFmtId="0" fontId="6" fillId="0" borderId="261" xfId="0" applyFont="1" applyBorder="1" applyAlignment="1">
      <alignment vertical="center"/>
    </xf>
    <xf numFmtId="0" fontId="6" fillId="0" borderId="266" xfId="0" applyFont="1" applyBorder="1" applyAlignment="1">
      <alignment vertical="center"/>
    </xf>
    <xf numFmtId="0" fontId="6" fillId="0" borderId="267" xfId="0" applyFont="1" applyBorder="1" applyAlignment="1">
      <alignment horizontal="center" vertical="center" wrapText="1"/>
    </xf>
    <xf numFmtId="0" fontId="6" fillId="0" borderId="93" xfId="0" applyFont="1" applyBorder="1" applyAlignment="1">
      <alignment vertical="center"/>
    </xf>
    <xf numFmtId="0" fontId="6" fillId="0" borderId="268" xfId="0" applyFont="1" applyBorder="1" applyAlignment="1">
      <alignment vertical="center"/>
    </xf>
    <xf numFmtId="58" fontId="5" fillId="0" borderId="0" xfId="0" applyNumberFormat="1" applyFont="1" applyBorder="1" applyAlignment="1">
      <alignment horizontal="left" vertical="center"/>
    </xf>
    <xf numFmtId="0" fontId="6" fillId="0" borderId="256" xfId="0" applyFont="1" applyBorder="1" applyAlignment="1">
      <alignment horizontal="center" vertical="center" wrapText="1"/>
    </xf>
    <xf numFmtId="0" fontId="6" fillId="0" borderId="256" xfId="0" applyFont="1" applyBorder="1" applyAlignment="1">
      <alignment vertical="center"/>
    </xf>
    <xf numFmtId="0" fontId="6" fillId="0" borderId="22" xfId="0" applyFont="1" applyBorder="1" applyAlignment="1">
      <alignment vertical="center"/>
    </xf>
    <xf numFmtId="0" fontId="6" fillId="0" borderId="53" xfId="0" applyFont="1" applyBorder="1" applyAlignment="1">
      <alignment horizontal="justify" vertical="center" wrapText="1"/>
    </xf>
    <xf numFmtId="0" fontId="6" fillId="0" borderId="17" xfId="0" applyFont="1" applyBorder="1" applyAlignment="1">
      <alignment vertical="center"/>
    </xf>
    <xf numFmtId="0" fontId="6" fillId="0" borderId="61" xfId="0" applyFont="1" applyBorder="1" applyAlignment="1">
      <alignment vertical="center"/>
    </xf>
    <xf numFmtId="0" fontId="6" fillId="0" borderId="269" xfId="0" applyFont="1" applyBorder="1" applyAlignment="1">
      <alignment horizontal="justify" vertical="center" wrapText="1"/>
    </xf>
    <xf numFmtId="0" fontId="6" fillId="0" borderId="270" xfId="0" applyFont="1" applyBorder="1" applyAlignment="1">
      <alignment vertical="center"/>
    </xf>
    <xf numFmtId="0" fontId="6" fillId="0" borderId="36" xfId="0" applyFont="1" applyBorder="1" applyAlignment="1">
      <alignment horizontal="center" vertical="center" wrapText="1"/>
    </xf>
    <xf numFmtId="0" fontId="6" fillId="0" borderId="29" xfId="0" applyFont="1" applyBorder="1" applyAlignment="1">
      <alignment vertical="center"/>
    </xf>
    <xf numFmtId="0" fontId="6" fillId="0" borderId="153" xfId="0" applyFont="1" applyBorder="1" applyAlignment="1">
      <alignment vertical="center"/>
    </xf>
    <xf numFmtId="0" fontId="6" fillId="0" borderId="271" xfId="0" applyFont="1" applyBorder="1" applyAlignment="1">
      <alignment horizontal="center" vertical="center" wrapText="1"/>
    </xf>
    <xf numFmtId="0" fontId="6" fillId="0" borderId="20" xfId="0" applyFont="1" applyBorder="1" applyAlignment="1">
      <alignment vertical="center"/>
    </xf>
    <xf numFmtId="0" fontId="6" fillId="0" borderId="157" xfId="0" applyFont="1" applyBorder="1" applyAlignment="1">
      <alignment vertical="center"/>
    </xf>
    <xf numFmtId="0" fontId="6" fillId="0" borderId="13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1" xfId="0" applyFont="1" applyBorder="1" applyAlignment="1">
      <alignment horizontal="center" vertical="center" wrapText="1"/>
    </xf>
    <xf numFmtId="0" fontId="5" fillId="0" borderId="171" xfId="0" applyFont="1" applyBorder="1" applyAlignment="1">
      <alignment horizontal="center" vertical="center" wrapText="1"/>
    </xf>
    <xf numFmtId="0" fontId="5" fillId="0" borderId="34" xfId="0" applyFont="1" applyBorder="1" applyAlignment="1">
      <alignment horizontal="center" vertical="center" wrapText="1"/>
    </xf>
    <xf numFmtId="0" fontId="3" fillId="0" borderId="16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272" xfId="0" applyFont="1" applyBorder="1" applyAlignment="1">
      <alignment horizontal="center" vertical="center" wrapText="1"/>
    </xf>
    <xf numFmtId="0" fontId="3" fillId="0" borderId="165" xfId="0" applyFont="1" applyBorder="1" applyAlignment="1">
      <alignment horizontal="center" vertical="center" wrapText="1"/>
    </xf>
    <xf numFmtId="0" fontId="3" fillId="0" borderId="184" xfId="0" applyFont="1" applyBorder="1" applyAlignment="1">
      <alignment horizontal="center" vertical="center" wrapText="1"/>
    </xf>
    <xf numFmtId="0" fontId="3" fillId="0" borderId="162" xfId="0" applyFont="1" applyBorder="1" applyAlignment="1">
      <alignment horizontal="left" vertical="center" wrapText="1"/>
    </xf>
    <xf numFmtId="0" fontId="3" fillId="0" borderId="34" xfId="0" applyFont="1" applyBorder="1" applyAlignment="1">
      <alignment horizontal="left" vertical="center" wrapText="1"/>
    </xf>
    <xf numFmtId="0" fontId="3" fillId="0" borderId="75" xfId="0" applyFont="1" applyBorder="1" applyAlignment="1">
      <alignment horizontal="left" vertical="center" wrapText="1"/>
    </xf>
    <xf numFmtId="0" fontId="3" fillId="0" borderId="0" xfId="0" applyFont="1" applyBorder="1" applyAlignment="1">
      <alignment horizontal="left" vertical="center" wrapText="1"/>
    </xf>
    <xf numFmtId="0" fontId="3" fillId="0" borderId="124" xfId="0" applyFont="1" applyBorder="1" applyAlignment="1">
      <alignment horizontal="center" vertical="center" wrapText="1"/>
    </xf>
    <xf numFmtId="0" fontId="3" fillId="0" borderId="150" xfId="0" applyFont="1" applyBorder="1" applyAlignment="1">
      <alignment horizontal="center" vertical="center" wrapText="1"/>
    </xf>
    <xf numFmtId="0" fontId="3" fillId="0" borderId="71"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9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4" xfId="0" applyFont="1" applyBorder="1" applyAlignment="1">
      <alignment horizontal="center" vertical="center"/>
    </xf>
    <xf numFmtId="0" fontId="3" fillId="0" borderId="122" xfId="0" applyFont="1" applyBorder="1" applyAlignment="1">
      <alignment horizontal="center" vertical="center"/>
    </xf>
    <xf numFmtId="0" fontId="3" fillId="0" borderId="273" xfId="0" applyFont="1" applyBorder="1" applyAlignment="1">
      <alignment horizontal="center" vertical="center"/>
    </xf>
    <xf numFmtId="0" fontId="3" fillId="0" borderId="72" xfId="0" applyFont="1" applyBorder="1" applyAlignment="1">
      <alignment horizontal="center" vertical="center"/>
    </xf>
    <xf numFmtId="0" fontId="3" fillId="0" borderId="100" xfId="0" applyFont="1" applyBorder="1" applyAlignment="1">
      <alignment horizontal="center" vertical="center"/>
    </xf>
    <xf numFmtId="0" fontId="5" fillId="0" borderId="0" xfId="0" applyFont="1" applyAlignment="1">
      <alignment/>
    </xf>
    <xf numFmtId="0" fontId="6" fillId="0" borderId="17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64" xfId="0" applyFont="1" applyBorder="1" applyAlignment="1">
      <alignment horizontal="center" vertical="center" wrapText="1"/>
    </xf>
    <xf numFmtId="0" fontId="3" fillId="0" borderId="123" xfId="0" applyFont="1" applyBorder="1" applyAlignment="1">
      <alignment horizontal="center" vertical="center"/>
    </xf>
    <xf numFmtId="0" fontId="5" fillId="0" borderId="71" xfId="0" applyFont="1" applyBorder="1" applyAlignment="1">
      <alignment horizontal="center" shrinkToFit="1"/>
    </xf>
    <xf numFmtId="193" fontId="4" fillId="0" borderId="0" xfId="48" applyNumberFormat="1" applyFont="1" applyBorder="1" applyAlignment="1">
      <alignment horizontal="right"/>
    </xf>
    <xf numFmtId="0" fontId="4" fillId="0" borderId="0" xfId="0" applyFont="1" applyBorder="1" applyAlignment="1">
      <alignment horizontal="right"/>
    </xf>
    <xf numFmtId="0" fontId="5" fillId="0" borderId="36" xfId="0" applyFont="1" applyFill="1" applyBorder="1" applyAlignment="1">
      <alignment vertical="center"/>
    </xf>
    <xf numFmtId="0" fontId="0" fillId="0" borderId="0" xfId="0" applyFont="1" applyAlignment="1">
      <alignment vertical="center"/>
    </xf>
    <xf numFmtId="0" fontId="11" fillId="0" borderId="256" xfId="65" applyFont="1" applyBorder="1" applyAlignment="1">
      <alignment horizontal="center" vertical="center" wrapText="1"/>
      <protection/>
    </xf>
    <xf numFmtId="0" fontId="11" fillId="0" borderId="243" xfId="65" applyFont="1" applyBorder="1" applyAlignment="1">
      <alignment horizontal="center" vertical="center"/>
      <protection/>
    </xf>
    <xf numFmtId="0" fontId="11" fillId="0" borderId="270" xfId="65" applyFont="1" applyBorder="1" applyAlignment="1">
      <alignment horizontal="center" vertical="center" wrapText="1"/>
      <protection/>
    </xf>
    <xf numFmtId="0" fontId="11" fillId="0" borderId="244" xfId="65" applyFont="1" applyBorder="1" applyAlignment="1">
      <alignment horizontal="center" vertical="center"/>
      <protection/>
    </xf>
    <xf numFmtId="0" fontId="11" fillId="0" borderId="29" xfId="65" applyFont="1" applyFill="1" applyBorder="1" applyAlignment="1">
      <alignment horizontal="center" vertical="center" wrapText="1"/>
      <protection/>
    </xf>
    <xf numFmtId="0" fontId="11" fillId="0" borderId="29" xfId="65" applyFont="1" applyFill="1" applyBorder="1" applyAlignment="1">
      <alignment horizontal="center" vertical="center"/>
      <protection/>
    </xf>
    <xf numFmtId="0" fontId="5" fillId="0" borderId="0" xfId="65" applyFont="1" applyFill="1" applyBorder="1" applyAlignment="1">
      <alignment horizontal="left" vertical="top" wrapText="1"/>
      <protection/>
    </xf>
    <xf numFmtId="0" fontId="26" fillId="0" borderId="0" xfId="65" applyFont="1" applyFill="1" applyBorder="1" applyAlignment="1">
      <alignment horizontal="left" vertical="top" wrapText="1"/>
      <protection/>
    </xf>
    <xf numFmtId="0" fontId="13" fillId="0" borderId="34" xfId="65" applyFont="1" applyBorder="1" applyAlignment="1">
      <alignment vertical="center"/>
      <protection/>
    </xf>
    <xf numFmtId="0" fontId="11" fillId="0" borderId="171" xfId="65" applyFont="1" applyBorder="1" applyAlignment="1">
      <alignment horizontal="center" vertical="center" wrapText="1"/>
      <protection/>
    </xf>
    <xf numFmtId="0" fontId="11" fillId="0" borderId="15" xfId="65" applyFont="1" applyBorder="1">
      <alignment vertical="center"/>
      <protection/>
    </xf>
    <xf numFmtId="0" fontId="11" fillId="0" borderId="139" xfId="65" applyFont="1" applyBorder="1" applyAlignment="1">
      <alignment horizontal="center" vertical="center" wrapText="1"/>
      <protection/>
    </xf>
    <xf numFmtId="0" fontId="11" fillId="0" borderId="120" xfId="65" applyFont="1" applyBorder="1" applyAlignment="1">
      <alignment horizontal="center" vertical="center" wrapText="1"/>
      <protection/>
    </xf>
    <xf numFmtId="0" fontId="11" fillId="0" borderId="164" xfId="65" applyFont="1" applyFill="1" applyBorder="1" applyAlignment="1">
      <alignment horizontal="center" vertical="center" wrapText="1"/>
      <protection/>
    </xf>
    <xf numFmtId="0" fontId="11" fillId="0" borderId="36" xfId="65" applyFont="1" applyFill="1" applyBorder="1" applyAlignment="1">
      <alignment horizontal="center" vertical="center" wrapText="1"/>
      <protection/>
    </xf>
    <xf numFmtId="0" fontId="29" fillId="0" borderId="0" xfId="65" applyFont="1" applyFill="1" applyAlignment="1">
      <alignment vertical="center"/>
      <protection/>
    </xf>
    <xf numFmtId="0" fontId="0" fillId="0" borderId="274" xfId="65" applyFont="1" applyBorder="1" applyAlignment="1">
      <alignment horizontal="center" vertical="center"/>
      <protection/>
    </xf>
    <xf numFmtId="0" fontId="0" fillId="0" borderId="275" xfId="65" applyFont="1" applyBorder="1" applyAlignment="1">
      <alignment horizontal="center" vertical="center"/>
      <protection/>
    </xf>
    <xf numFmtId="0" fontId="0" fillId="0" borderId="276" xfId="65" applyFont="1" applyBorder="1" applyAlignment="1">
      <alignment horizontal="center" vertical="center"/>
      <protection/>
    </xf>
    <xf numFmtId="58" fontId="25" fillId="0" borderId="246" xfId="65" applyNumberFormat="1" applyFont="1" applyFill="1" applyBorder="1" applyAlignment="1">
      <alignment horizontal="center" vertical="center"/>
      <protection/>
    </xf>
    <xf numFmtId="58" fontId="25" fillId="0" borderId="21" xfId="65" applyNumberFormat="1" applyFont="1" applyFill="1" applyBorder="1" applyAlignment="1">
      <alignment horizontal="center" vertical="center"/>
      <protection/>
    </xf>
    <xf numFmtId="58" fontId="25" fillId="0" borderId="271" xfId="65" applyNumberFormat="1" applyFont="1" applyFill="1" applyBorder="1" applyAlignment="1">
      <alignment horizontal="center" vertical="center"/>
      <protection/>
    </xf>
    <xf numFmtId="0" fontId="0" fillId="0" borderId="20" xfId="65" applyFont="1" applyBorder="1" applyAlignment="1">
      <alignment horizontal="center" vertical="center"/>
      <protection/>
    </xf>
    <xf numFmtId="0" fontId="11" fillId="0" borderId="139" xfId="65" applyFont="1" applyFill="1" applyBorder="1" applyAlignment="1">
      <alignment horizontal="center" vertical="center"/>
      <protection/>
    </xf>
    <xf numFmtId="0" fontId="11" fillId="0" borderId="140" xfId="65" applyFont="1" applyBorder="1" applyAlignment="1">
      <alignment horizontal="center" vertical="center"/>
      <protection/>
    </xf>
    <xf numFmtId="0" fontId="11" fillId="0" borderId="35" xfId="65" applyFont="1" applyFill="1" applyBorder="1" applyAlignment="1">
      <alignment horizontal="center" vertical="center" wrapText="1"/>
      <protection/>
    </xf>
    <xf numFmtId="0" fontId="11" fillId="0" borderId="30" xfId="65" applyFont="1" applyFill="1" applyBorder="1" applyAlignment="1">
      <alignment horizontal="center" vertical="center"/>
      <protection/>
    </xf>
    <xf numFmtId="0" fontId="11" fillId="0" borderId="139" xfId="65" applyFont="1" applyFill="1" applyBorder="1" applyAlignment="1">
      <alignment horizontal="center" vertical="center" wrapText="1"/>
      <protection/>
    </xf>
    <xf numFmtId="0" fontId="11" fillId="0" borderId="120" xfId="65" applyFont="1" applyFill="1" applyBorder="1" applyAlignment="1">
      <alignment horizontal="center" vertical="center" wrapText="1"/>
      <protection/>
    </xf>
    <xf numFmtId="0" fontId="3" fillId="0" borderId="126" xfId="0" applyFont="1" applyFill="1" applyBorder="1" applyAlignment="1">
      <alignment horizontal="center" vertical="center"/>
    </xf>
    <xf numFmtId="0" fontId="3" fillId="0" borderId="193"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239" xfId="0" applyFont="1" applyFill="1" applyBorder="1" applyAlignment="1">
      <alignment horizontal="center" vertical="center"/>
    </xf>
    <xf numFmtId="0" fontId="0" fillId="0" borderId="101" xfId="0" applyFont="1" applyBorder="1" applyAlignment="1">
      <alignment vertical="center"/>
    </xf>
    <xf numFmtId="0" fontId="3" fillId="0" borderId="0" xfId="0" applyFont="1" applyBorder="1" applyAlignment="1">
      <alignment horizontal="center" vertical="center" wrapText="1"/>
    </xf>
    <xf numFmtId="0" fontId="0" fillId="0" borderId="68" xfId="0" applyFont="1" applyBorder="1" applyAlignment="1">
      <alignment vertical="center"/>
    </xf>
    <xf numFmtId="0" fontId="3" fillId="0" borderId="184" xfId="0" applyFont="1" applyBorder="1" applyAlignment="1">
      <alignment horizontal="center" vertical="center"/>
    </xf>
    <xf numFmtId="0" fontId="3" fillId="0" borderId="197" xfId="0" applyFont="1" applyBorder="1" applyAlignment="1">
      <alignment horizontal="center" vertical="center"/>
    </xf>
    <xf numFmtId="0" fontId="3" fillId="0" borderId="75" xfId="0" applyFont="1" applyBorder="1" applyAlignment="1">
      <alignment horizontal="center" vertical="center"/>
    </xf>
    <xf numFmtId="0" fontId="3" fillId="0" borderId="121" xfId="0" applyFont="1" applyBorder="1" applyAlignment="1">
      <alignment horizontal="center" vertical="center"/>
    </xf>
    <xf numFmtId="0" fontId="3" fillId="0" borderId="67" xfId="0" applyFont="1" applyBorder="1" applyAlignment="1">
      <alignment horizontal="center" vertical="center"/>
    </xf>
    <xf numFmtId="0" fontId="3" fillId="0" borderId="168" xfId="0" applyFont="1" applyBorder="1" applyAlignment="1">
      <alignment horizontal="center" vertical="center"/>
    </xf>
    <xf numFmtId="0" fontId="3" fillId="0" borderId="218" xfId="0" applyFont="1" applyFill="1" applyBorder="1" applyAlignment="1">
      <alignment horizontal="center" vertical="center"/>
    </xf>
    <xf numFmtId="0" fontId="3" fillId="0" borderId="277" xfId="0" applyFont="1" applyFill="1" applyBorder="1" applyAlignment="1">
      <alignment horizontal="center" vertical="center"/>
    </xf>
    <xf numFmtId="0" fontId="3" fillId="0" borderId="171" xfId="0" applyFont="1" applyBorder="1" applyAlignment="1">
      <alignment horizontal="center"/>
    </xf>
    <xf numFmtId="0" fontId="3" fillId="0" borderId="164" xfId="0" applyFont="1" applyBorder="1" applyAlignment="1">
      <alignment horizont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5" fillId="0" borderId="0" xfId="0" applyFont="1" applyBorder="1" applyAlignment="1">
      <alignment horizontal="left" vertical="center"/>
    </xf>
    <xf numFmtId="0" fontId="0" fillId="0" borderId="98" xfId="0" applyFont="1" applyBorder="1" applyAlignment="1">
      <alignment vertical="center"/>
    </xf>
    <xf numFmtId="0" fontId="3" fillId="0" borderId="103" xfId="0" applyFont="1" applyBorder="1" applyAlignment="1">
      <alignment horizontal="center" vertical="center"/>
    </xf>
    <xf numFmtId="0" fontId="0" fillId="0" borderId="173" xfId="0" applyFont="1" applyBorder="1" applyAlignment="1">
      <alignment vertical="center"/>
    </xf>
    <xf numFmtId="56" fontId="3" fillId="0" borderId="71" xfId="0" applyNumberFormat="1" applyFont="1" applyBorder="1" applyAlignment="1">
      <alignment horizontal="center" vertical="center"/>
    </xf>
    <xf numFmtId="0" fontId="3" fillId="0" borderId="103"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69" xfId="0" applyFont="1" applyBorder="1" applyAlignment="1">
      <alignment horizontal="center" vertical="center"/>
    </xf>
    <xf numFmtId="0" fontId="3" fillId="0" borderId="126" xfId="0" applyFont="1" applyBorder="1" applyAlignment="1">
      <alignment horizontal="right" vertical="center"/>
    </xf>
    <xf numFmtId="0" fontId="3" fillId="0" borderId="193" xfId="0" applyFont="1" applyBorder="1" applyAlignment="1">
      <alignment horizontal="right" vertical="center"/>
    </xf>
    <xf numFmtId="0" fontId="0" fillId="0" borderId="71" xfId="0" applyFont="1" applyBorder="1" applyAlignment="1">
      <alignment vertical="center"/>
    </xf>
    <xf numFmtId="0" fontId="3" fillId="0" borderId="67" xfId="0" applyFont="1" applyFill="1" applyBorder="1" applyAlignment="1">
      <alignment horizontal="right" vertical="center"/>
    </xf>
    <xf numFmtId="0" fontId="3" fillId="0" borderId="168" xfId="0" applyFont="1" applyFill="1" applyBorder="1" applyAlignment="1">
      <alignment horizontal="right" vertical="center"/>
    </xf>
    <xf numFmtId="0" fontId="3" fillId="0" borderId="126" xfId="0" applyFont="1" applyFill="1" applyBorder="1" applyAlignment="1">
      <alignment horizontal="right" vertical="center"/>
    </xf>
    <xf numFmtId="0" fontId="3" fillId="0" borderId="193" xfId="0" applyFont="1" applyFill="1" applyBorder="1" applyAlignment="1">
      <alignment horizontal="right" vertical="center"/>
    </xf>
    <xf numFmtId="0" fontId="3" fillId="0" borderId="75" xfId="0" applyFont="1" applyBorder="1" applyAlignment="1">
      <alignment horizontal="right" vertical="center"/>
    </xf>
    <xf numFmtId="0" fontId="3" fillId="0" borderId="121" xfId="0" applyFont="1" applyBorder="1" applyAlignment="1">
      <alignment horizontal="right" vertical="center"/>
    </xf>
    <xf numFmtId="0" fontId="3" fillId="0" borderId="68" xfId="0" applyFont="1" applyBorder="1" applyAlignment="1">
      <alignment horizontal="center" vertical="center"/>
    </xf>
    <xf numFmtId="0" fontId="3" fillId="0" borderId="126" xfId="0" applyFont="1" applyBorder="1" applyAlignment="1">
      <alignment horizontal="center" vertical="center" wrapText="1"/>
    </xf>
    <xf numFmtId="0" fontId="3" fillId="0" borderId="193" xfId="0" applyFont="1" applyBorder="1" applyAlignment="1">
      <alignment horizontal="center" vertical="center" wrapText="1"/>
    </xf>
    <xf numFmtId="184" fontId="3" fillId="0" borderId="29" xfId="0" applyNumberFormat="1" applyFont="1" applyFill="1" applyBorder="1" applyAlignment="1">
      <alignment horizontal="right" vertical="center"/>
    </xf>
    <xf numFmtId="184" fontId="3" fillId="0" borderId="33" xfId="0" applyNumberFormat="1" applyFont="1" applyFill="1" applyBorder="1" applyAlignment="1">
      <alignment horizontal="right" vertical="center"/>
    </xf>
    <xf numFmtId="184" fontId="3" fillId="0" borderId="148" xfId="0" applyNumberFormat="1" applyFont="1" applyFill="1" applyBorder="1" applyAlignment="1">
      <alignment horizontal="right" vertical="center"/>
    </xf>
    <xf numFmtId="184" fontId="3" fillId="0" borderId="69" xfId="0" applyNumberFormat="1" applyFont="1" applyFill="1" applyBorder="1" applyAlignment="1">
      <alignment horizontal="right" vertical="center"/>
    </xf>
    <xf numFmtId="0" fontId="3" fillId="0" borderId="89" xfId="0" applyFont="1" applyBorder="1" applyAlignment="1">
      <alignment horizontal="center" vertical="center" wrapText="1"/>
    </xf>
    <xf numFmtId="0" fontId="3" fillId="0" borderId="196" xfId="0" applyFont="1" applyBorder="1" applyAlignment="1">
      <alignment horizontal="center" vertical="center" wrapText="1"/>
    </xf>
    <xf numFmtId="0" fontId="3" fillId="0" borderId="194" xfId="0" applyFont="1" applyBorder="1" applyAlignment="1">
      <alignment horizontal="center" vertical="center" wrapText="1"/>
    </xf>
    <xf numFmtId="0" fontId="3" fillId="0" borderId="278" xfId="0" applyFont="1" applyBorder="1" applyAlignment="1">
      <alignment horizontal="center" vertical="center" wrapText="1"/>
    </xf>
    <xf numFmtId="0" fontId="3" fillId="0" borderId="197"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137" xfId="0" applyFont="1" applyBorder="1" applyAlignment="1">
      <alignment horizontal="center" vertical="center" wrapText="1"/>
    </xf>
    <xf numFmtId="0" fontId="3" fillId="0" borderId="195" xfId="0" applyFont="1" applyBorder="1" applyAlignment="1">
      <alignment horizontal="center" vertical="center" wrapText="1"/>
    </xf>
    <xf numFmtId="184" fontId="3" fillId="0" borderId="29" xfId="0" applyNumberFormat="1" applyFont="1" applyBorder="1" applyAlignment="1">
      <alignment vertical="center"/>
    </xf>
    <xf numFmtId="184" fontId="3" fillId="0" borderId="33" xfId="0" applyNumberFormat="1" applyFont="1" applyBorder="1" applyAlignment="1">
      <alignment vertical="center"/>
    </xf>
    <xf numFmtId="184" fontId="3" fillId="0" borderId="148" xfId="0" applyNumberFormat="1" applyFont="1" applyBorder="1" applyAlignment="1">
      <alignment vertical="center"/>
    </xf>
    <xf numFmtId="184" fontId="3" fillId="0" borderId="29" xfId="0" applyNumberFormat="1" applyFont="1" applyFill="1" applyBorder="1" applyAlignment="1">
      <alignment vertical="center"/>
    </xf>
    <xf numFmtId="184" fontId="3" fillId="0" borderId="69" xfId="0" applyNumberFormat="1" applyFont="1" applyFill="1" applyBorder="1" applyAlignment="1">
      <alignment vertical="center"/>
    </xf>
    <xf numFmtId="184" fontId="3" fillId="0" borderId="33" xfId="0" applyNumberFormat="1" applyFont="1" applyFill="1" applyBorder="1" applyAlignment="1">
      <alignment vertical="center"/>
    </xf>
    <xf numFmtId="184" fontId="3" fillId="0" borderId="148" xfId="0" applyNumberFormat="1" applyFont="1" applyFill="1" applyBorder="1" applyAlignment="1">
      <alignment vertical="center"/>
    </xf>
    <xf numFmtId="184" fontId="3" fillId="0" borderId="46" xfId="0" applyNumberFormat="1" applyFont="1" applyFill="1" applyBorder="1" applyAlignment="1">
      <alignment horizontal="right" vertical="center"/>
    </xf>
    <xf numFmtId="184" fontId="3" fillId="0" borderId="88" xfId="0" applyNumberFormat="1" applyFont="1" applyFill="1" applyBorder="1" applyAlignment="1">
      <alignment horizontal="right" vertical="center"/>
    </xf>
    <xf numFmtId="184" fontId="3" fillId="0" borderId="237" xfId="0" applyNumberFormat="1" applyFont="1" applyFill="1" applyBorder="1" applyAlignment="1">
      <alignment horizontal="right" vertical="center"/>
    </xf>
    <xf numFmtId="184" fontId="3" fillId="0" borderId="173" xfId="0" applyNumberFormat="1" applyFont="1" applyFill="1" applyBorder="1" applyAlignment="1">
      <alignment horizontal="right" vertical="center"/>
    </xf>
    <xf numFmtId="184" fontId="3" fillId="0" borderId="69" xfId="0" applyNumberFormat="1" applyFont="1" applyBorder="1" applyAlignment="1">
      <alignment vertical="center"/>
    </xf>
    <xf numFmtId="0" fontId="5" fillId="0" borderId="126" xfId="0" applyFont="1" applyBorder="1" applyAlignment="1">
      <alignment horizontal="left" vertical="center"/>
    </xf>
    <xf numFmtId="0" fontId="5" fillId="0" borderId="18" xfId="0" applyFont="1" applyBorder="1" applyAlignment="1">
      <alignment horizontal="left" vertical="center"/>
    </xf>
    <xf numFmtId="0" fontId="3" fillId="0" borderId="75" xfId="0" applyFont="1" applyBorder="1" applyAlignment="1">
      <alignment horizontal="left" vertical="center"/>
    </xf>
    <xf numFmtId="0" fontId="3" fillId="0" borderId="0" xfId="0" applyFont="1" applyBorder="1" applyAlignment="1">
      <alignment horizontal="left" vertical="center"/>
    </xf>
    <xf numFmtId="0" fontId="3" fillId="0" borderId="126" xfId="0" applyFont="1" applyBorder="1" applyAlignment="1">
      <alignment horizontal="left" vertical="center"/>
    </xf>
    <xf numFmtId="0" fontId="3" fillId="0" borderId="18" xfId="0" applyFont="1" applyBorder="1" applyAlignment="1">
      <alignment horizontal="left" vertical="center"/>
    </xf>
    <xf numFmtId="184" fontId="6" fillId="0" borderId="18" xfId="0" applyNumberFormat="1" applyFont="1" applyBorder="1" applyAlignment="1">
      <alignment horizontal="right" vertical="center"/>
    </xf>
    <xf numFmtId="0" fontId="3" fillId="0" borderId="162" xfId="0" applyFont="1" applyBorder="1" applyAlignment="1">
      <alignment horizontal="left" vertical="center"/>
    </xf>
    <xf numFmtId="0" fontId="3" fillId="0" borderId="34" xfId="0" applyFont="1" applyBorder="1" applyAlignment="1">
      <alignment horizontal="left" vertical="center"/>
    </xf>
    <xf numFmtId="0" fontId="3" fillId="0" borderId="89" xfId="0" applyFont="1" applyBorder="1" applyAlignment="1">
      <alignment horizontal="left" vertical="center"/>
    </xf>
    <xf numFmtId="0" fontId="3" fillId="0" borderId="151" xfId="0" applyFont="1" applyBorder="1" applyAlignment="1">
      <alignment horizontal="left" vertical="center"/>
    </xf>
    <xf numFmtId="184" fontId="6" fillId="0" borderId="19" xfId="0" applyNumberFormat="1" applyFont="1" applyBorder="1" applyAlignment="1">
      <alignment horizontal="right" vertical="center"/>
    </xf>
    <xf numFmtId="0" fontId="3" fillId="0" borderId="184" xfId="0" applyFont="1" applyBorder="1" applyAlignment="1">
      <alignment horizontal="left" vertical="center"/>
    </xf>
    <xf numFmtId="0" fontId="3" fillId="0" borderId="71" xfId="0" applyFont="1" applyBorder="1" applyAlignment="1">
      <alignment horizontal="left" vertical="center"/>
    </xf>
    <xf numFmtId="0" fontId="3" fillId="0" borderId="162" xfId="0" applyNumberFormat="1" applyFont="1" applyBorder="1" applyAlignment="1">
      <alignment horizontal="left" vertical="center"/>
    </xf>
    <xf numFmtId="0" fontId="3" fillId="0" borderId="34" xfId="0" applyNumberFormat="1" applyFont="1" applyBorder="1" applyAlignment="1">
      <alignment horizontal="left" vertical="center"/>
    </xf>
    <xf numFmtId="0" fontId="3" fillId="0" borderId="137" xfId="0" applyFont="1" applyBorder="1" applyAlignment="1">
      <alignment horizontal="left" vertical="center"/>
    </xf>
    <xf numFmtId="0" fontId="3" fillId="0" borderId="21" xfId="0" applyFont="1" applyBorder="1" applyAlignment="1">
      <alignment horizontal="left" vertical="center"/>
    </xf>
    <xf numFmtId="0" fontId="5" fillId="0" borderId="89" xfId="0" applyFont="1" applyBorder="1" applyAlignment="1">
      <alignment horizontal="left" vertical="center"/>
    </xf>
    <xf numFmtId="0" fontId="5" fillId="0" borderId="151" xfId="0" applyFont="1" applyBorder="1" applyAlignment="1">
      <alignment horizontal="left" vertical="center"/>
    </xf>
    <xf numFmtId="0" fontId="3" fillId="0" borderId="137" xfId="0" applyFont="1" applyBorder="1" applyAlignment="1">
      <alignment horizontal="left" vertical="center" wrapText="1"/>
    </xf>
    <xf numFmtId="0" fontId="3" fillId="0" borderId="21" xfId="0" applyFont="1" applyBorder="1" applyAlignment="1">
      <alignment horizontal="left" vertical="center" wrapText="1"/>
    </xf>
    <xf numFmtId="0" fontId="3" fillId="0" borderId="89" xfId="0" applyFont="1" applyBorder="1" applyAlignment="1">
      <alignment horizontal="left" vertical="center" wrapText="1"/>
    </xf>
    <xf numFmtId="0" fontId="3" fillId="0" borderId="151" xfId="0" applyFont="1" applyBorder="1" applyAlignment="1">
      <alignment horizontal="left" vertical="center" wrapText="1"/>
    </xf>
    <xf numFmtId="182" fontId="4" fillId="0" borderId="0" xfId="0" applyNumberFormat="1" applyFont="1" applyBorder="1" applyAlignment="1">
      <alignment horizontal="left" vertical="center"/>
    </xf>
    <xf numFmtId="182" fontId="3" fillId="0" borderId="71" xfId="0" applyNumberFormat="1" applyFont="1" applyBorder="1" applyAlignment="1">
      <alignment horizontal="center" vertical="center"/>
    </xf>
    <xf numFmtId="182" fontId="3" fillId="0" borderId="71" xfId="0" applyNumberFormat="1" applyFont="1" applyBorder="1" applyAlignment="1">
      <alignment horizontal="center" vertical="center" wrapText="1"/>
    </xf>
    <xf numFmtId="0" fontId="0" fillId="0" borderId="71" xfId="0" applyFont="1" applyBorder="1" applyAlignment="1">
      <alignment horizontal="center" vertical="center"/>
    </xf>
    <xf numFmtId="0" fontId="3" fillId="0" borderId="184" xfId="0" applyFont="1" applyBorder="1" applyAlignment="1">
      <alignment horizontal="left" vertical="center" wrapText="1"/>
    </xf>
    <xf numFmtId="0" fontId="3" fillId="0" borderId="71" xfId="0" applyFont="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4" fillId="0" borderId="124" xfId="0" applyFont="1" applyBorder="1" applyAlignment="1">
      <alignment horizontal="center" vertical="center" wrapText="1"/>
    </xf>
    <xf numFmtId="0" fontId="4" fillId="0" borderId="94" xfId="0" applyFont="1" applyBorder="1" applyAlignment="1">
      <alignment horizontal="center" vertical="center" wrapText="1"/>
    </xf>
    <xf numFmtId="0" fontId="3" fillId="0" borderId="279" xfId="0" applyFont="1" applyBorder="1" applyAlignment="1">
      <alignment horizontal="center" vertical="center" wrapText="1"/>
    </xf>
    <xf numFmtId="0" fontId="3" fillId="0" borderId="267" xfId="0" applyFont="1" applyBorder="1" applyAlignment="1">
      <alignment horizontal="center" vertical="center" wrapText="1"/>
    </xf>
    <xf numFmtId="0" fontId="3" fillId="0" borderId="280"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71" xfId="0" applyFont="1" applyFill="1" applyBorder="1" applyAlignment="1">
      <alignment horizontal="center" vertical="center" wrapText="1"/>
    </xf>
    <xf numFmtId="0" fontId="3" fillId="0" borderId="103" xfId="0" applyFont="1" applyFill="1" applyBorder="1" applyAlignment="1">
      <alignment horizontal="center" vertical="center" wrapText="1"/>
    </xf>
    <xf numFmtId="182" fontId="4" fillId="0" borderId="70" xfId="0" applyNumberFormat="1" applyFont="1" applyBorder="1" applyAlignment="1">
      <alignment horizontal="center" vertical="center" wrapText="1"/>
    </xf>
    <xf numFmtId="182" fontId="4" fillId="0" borderId="146" xfId="0" applyNumberFormat="1" applyFont="1" applyBorder="1" applyAlignment="1">
      <alignment horizontal="center" vertical="center" wrapText="1"/>
    </xf>
    <xf numFmtId="182" fontId="4" fillId="0" borderId="77" xfId="0" applyNumberFormat="1" applyFont="1" applyBorder="1" applyAlignment="1">
      <alignment horizontal="center" vertical="center" wrapText="1"/>
    </xf>
    <xf numFmtId="182" fontId="4" fillId="0" borderId="91" xfId="0" applyNumberFormat="1" applyFont="1" applyBorder="1" applyAlignment="1">
      <alignment horizontal="center" vertical="center" wrapText="1"/>
    </xf>
    <xf numFmtId="0" fontId="3" fillId="0" borderId="102"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02" xfId="0" applyFont="1" applyFill="1" applyBorder="1" applyAlignment="1">
      <alignment horizontal="center" vertical="center" wrapText="1"/>
    </xf>
    <xf numFmtId="0" fontId="3" fillId="0" borderId="272" xfId="0" applyFont="1" applyBorder="1" applyAlignment="1">
      <alignment horizontal="left" vertical="center" wrapText="1"/>
    </xf>
    <xf numFmtId="0" fontId="3" fillId="0" borderId="165" xfId="0" applyFont="1" applyBorder="1" applyAlignment="1">
      <alignment horizontal="left" vertical="center"/>
    </xf>
    <xf numFmtId="0" fontId="3" fillId="0" borderId="281" xfId="0" applyFont="1" applyBorder="1" applyAlignment="1">
      <alignment horizontal="left" vertical="center"/>
    </xf>
    <xf numFmtId="0" fontId="3" fillId="0" borderId="194" xfId="0" applyFont="1" applyBorder="1" applyAlignment="1">
      <alignment horizontal="left" vertical="center"/>
    </xf>
    <xf numFmtId="0" fontId="3" fillId="0" borderId="71" xfId="0" applyFont="1" applyBorder="1" applyAlignment="1">
      <alignment vertical="center"/>
    </xf>
    <xf numFmtId="0" fontId="3" fillId="0" borderId="197" xfId="0" applyFont="1" applyBorder="1" applyAlignment="1">
      <alignment vertical="center"/>
    </xf>
    <xf numFmtId="0" fontId="3" fillId="0" borderId="203" xfId="0" applyFont="1" applyBorder="1" applyAlignment="1">
      <alignment horizontal="center" vertical="center" wrapText="1"/>
    </xf>
    <xf numFmtId="0" fontId="3" fillId="0" borderId="204"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39" xfId="0" applyFont="1" applyBorder="1" applyAlignment="1">
      <alignment horizontal="center" vertical="center" wrapText="1"/>
    </xf>
    <xf numFmtId="0" fontId="3" fillId="0" borderId="197" xfId="0" applyFont="1" applyBorder="1" applyAlignment="1">
      <alignment horizontal="left" vertical="center" wrapText="1"/>
    </xf>
    <xf numFmtId="0" fontId="3" fillId="0" borderId="282" xfId="0" applyFont="1" applyBorder="1" applyAlignment="1">
      <alignment horizontal="center" vertical="center" wrapText="1"/>
    </xf>
    <xf numFmtId="0" fontId="3" fillId="0" borderId="283" xfId="0" applyFont="1" applyBorder="1" applyAlignment="1">
      <alignment horizontal="center" vertical="center" wrapText="1"/>
    </xf>
    <xf numFmtId="0" fontId="3" fillId="0" borderId="284"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219" xfId="0" applyFont="1" applyBorder="1" applyAlignment="1">
      <alignment horizontal="left" vertical="center" shrinkToFit="1"/>
    </xf>
    <xf numFmtId="0" fontId="3" fillId="0" borderId="202" xfId="0" applyFont="1" applyBorder="1" applyAlignment="1">
      <alignment horizontal="left" vertical="center" shrinkToFit="1"/>
    </xf>
    <xf numFmtId="0" fontId="3" fillId="0" borderId="194" xfId="0" applyFont="1" applyBorder="1" applyAlignment="1">
      <alignment horizontal="left" vertical="center" wrapText="1"/>
    </xf>
    <xf numFmtId="0" fontId="3" fillId="0" borderId="66"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285" xfId="0" applyFont="1" applyBorder="1" applyAlignment="1">
      <alignment horizontal="center" vertical="center" wrapText="1"/>
    </xf>
    <xf numFmtId="0" fontId="3" fillId="0" borderId="248" xfId="0" applyFont="1" applyBorder="1" applyAlignment="1">
      <alignment horizontal="center" vertical="center" wrapText="1"/>
    </xf>
    <xf numFmtId="182" fontId="4" fillId="0" borderId="106" xfId="0" applyNumberFormat="1" applyFont="1" applyBorder="1" applyAlignment="1">
      <alignment horizontal="center" vertical="center" wrapText="1"/>
    </xf>
    <xf numFmtId="182" fontId="4" fillId="0" borderId="78" xfId="0" applyNumberFormat="1" applyFont="1" applyBorder="1" applyAlignment="1">
      <alignment horizontal="center" vertical="center" wrapText="1"/>
    </xf>
    <xf numFmtId="182" fontId="6" fillId="0" borderId="44" xfId="0" applyNumberFormat="1" applyFont="1" applyBorder="1" applyAlignment="1">
      <alignment vertical="center" wrapText="1"/>
    </xf>
    <xf numFmtId="0" fontId="3" fillId="0" borderId="152" xfId="0" applyFont="1" applyBorder="1" applyAlignment="1">
      <alignment horizontal="center" vertical="center" wrapText="1"/>
    </xf>
    <xf numFmtId="182" fontId="6" fillId="0" borderId="18" xfId="0" applyNumberFormat="1" applyFont="1" applyBorder="1" applyAlignment="1">
      <alignment horizontal="right" vertical="center" wrapText="1"/>
    </xf>
    <xf numFmtId="182" fontId="6" fillId="0" borderId="16" xfId="0" applyNumberFormat="1" applyFont="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4.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657225</xdr:colOff>
      <xdr:row>0</xdr:row>
      <xdr:rowOff>0</xdr:rowOff>
    </xdr:from>
    <xdr:ext cx="7924800" cy="6200775"/>
    <xdr:sp>
      <xdr:nvSpPr>
        <xdr:cNvPr id="1" name="AutoShape 135"/>
        <xdr:cNvSpPr>
          <a:spLocks noChangeAspect="1"/>
        </xdr:cNvSpPr>
      </xdr:nvSpPr>
      <xdr:spPr>
        <a:xfrm>
          <a:off x="1219200" y="0"/>
          <a:ext cx="7924800" cy="6200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447675</xdr:colOff>
      <xdr:row>3</xdr:row>
      <xdr:rowOff>0</xdr:rowOff>
    </xdr:from>
    <xdr:to>
      <xdr:col>13</xdr:col>
      <xdr:colOff>209550</xdr:colOff>
      <xdr:row>35</xdr:row>
      <xdr:rowOff>161925</xdr:rowOff>
    </xdr:to>
    <xdr:pic>
      <xdr:nvPicPr>
        <xdr:cNvPr id="2" name="Picture 1"/>
        <xdr:cNvPicPr preferRelativeResize="1">
          <a:picLocks noChangeAspect="0"/>
        </xdr:cNvPicPr>
      </xdr:nvPicPr>
      <xdr:blipFill>
        <a:blip r:embed="rId1"/>
        <a:stretch>
          <a:fillRect/>
        </a:stretch>
      </xdr:blipFill>
      <xdr:spPr>
        <a:xfrm>
          <a:off x="1009650" y="514350"/>
          <a:ext cx="7991475" cy="564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20</xdr:row>
      <xdr:rowOff>104775</xdr:rowOff>
    </xdr:from>
    <xdr:to>
      <xdr:col>10</xdr:col>
      <xdr:colOff>419100</xdr:colOff>
      <xdr:row>29</xdr:row>
      <xdr:rowOff>85725</xdr:rowOff>
    </xdr:to>
    <xdr:sp>
      <xdr:nvSpPr>
        <xdr:cNvPr id="1" name="角丸四角形 39"/>
        <xdr:cNvSpPr>
          <a:spLocks/>
        </xdr:cNvSpPr>
      </xdr:nvSpPr>
      <xdr:spPr>
        <a:xfrm>
          <a:off x="4762500" y="4286250"/>
          <a:ext cx="4505325" cy="1781175"/>
        </a:xfrm>
        <a:prstGeom prst="round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xdr:row>
      <xdr:rowOff>123825</xdr:rowOff>
    </xdr:from>
    <xdr:to>
      <xdr:col>3</xdr:col>
      <xdr:colOff>0</xdr:colOff>
      <xdr:row>2</xdr:row>
      <xdr:rowOff>123825</xdr:rowOff>
    </xdr:to>
    <xdr:sp>
      <xdr:nvSpPr>
        <xdr:cNvPr id="2" name="Line 1"/>
        <xdr:cNvSpPr>
          <a:spLocks/>
        </xdr:cNvSpPr>
      </xdr:nvSpPr>
      <xdr:spPr>
        <a:xfrm flipV="1">
          <a:off x="1628775" y="704850"/>
          <a:ext cx="1914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3</xdr:row>
      <xdr:rowOff>114300</xdr:rowOff>
    </xdr:from>
    <xdr:to>
      <xdr:col>3</xdr:col>
      <xdr:colOff>0</xdr:colOff>
      <xdr:row>3</xdr:row>
      <xdr:rowOff>114300</xdr:rowOff>
    </xdr:to>
    <xdr:sp>
      <xdr:nvSpPr>
        <xdr:cNvPr id="3" name="Line 2"/>
        <xdr:cNvSpPr>
          <a:spLocks/>
        </xdr:cNvSpPr>
      </xdr:nvSpPr>
      <xdr:spPr>
        <a:xfrm>
          <a:off x="1285875" y="895350"/>
          <a:ext cx="2257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7</xdr:row>
      <xdr:rowOff>114300</xdr:rowOff>
    </xdr:from>
    <xdr:to>
      <xdr:col>3</xdr:col>
      <xdr:colOff>0</xdr:colOff>
      <xdr:row>7</xdr:row>
      <xdr:rowOff>114300</xdr:rowOff>
    </xdr:to>
    <xdr:sp>
      <xdr:nvSpPr>
        <xdr:cNvPr id="4" name="Line 4"/>
        <xdr:cNvSpPr>
          <a:spLocks/>
        </xdr:cNvSpPr>
      </xdr:nvSpPr>
      <xdr:spPr>
        <a:xfrm>
          <a:off x="2076450" y="1695450"/>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942975</xdr:colOff>
      <xdr:row>10</xdr:row>
      <xdr:rowOff>123825</xdr:rowOff>
    </xdr:from>
    <xdr:to>
      <xdr:col>3</xdr:col>
      <xdr:colOff>9525</xdr:colOff>
      <xdr:row>10</xdr:row>
      <xdr:rowOff>123825</xdr:rowOff>
    </xdr:to>
    <xdr:sp>
      <xdr:nvSpPr>
        <xdr:cNvPr id="5" name="Line 9"/>
        <xdr:cNvSpPr>
          <a:spLocks/>
        </xdr:cNvSpPr>
      </xdr:nvSpPr>
      <xdr:spPr>
        <a:xfrm flipV="1">
          <a:off x="1676400" y="2305050"/>
          <a:ext cx="1876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800100</xdr:colOff>
      <xdr:row>15</xdr:row>
      <xdr:rowOff>104775</xdr:rowOff>
    </xdr:from>
    <xdr:to>
      <xdr:col>3</xdr:col>
      <xdr:colOff>0</xdr:colOff>
      <xdr:row>15</xdr:row>
      <xdr:rowOff>104775</xdr:rowOff>
    </xdr:to>
    <xdr:sp>
      <xdr:nvSpPr>
        <xdr:cNvPr id="6" name="Line 15"/>
        <xdr:cNvSpPr>
          <a:spLocks/>
        </xdr:cNvSpPr>
      </xdr:nvSpPr>
      <xdr:spPr>
        <a:xfrm>
          <a:off x="1533525" y="3286125"/>
          <a:ext cx="2009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1590675</xdr:colOff>
      <xdr:row>16</xdr:row>
      <xdr:rowOff>114300</xdr:rowOff>
    </xdr:from>
    <xdr:to>
      <xdr:col>2</xdr:col>
      <xdr:colOff>419100</xdr:colOff>
      <xdr:row>16</xdr:row>
      <xdr:rowOff>114300</xdr:rowOff>
    </xdr:to>
    <xdr:sp>
      <xdr:nvSpPr>
        <xdr:cNvPr id="7" name="Line 16"/>
        <xdr:cNvSpPr>
          <a:spLocks/>
        </xdr:cNvSpPr>
      </xdr:nvSpPr>
      <xdr:spPr>
        <a:xfrm>
          <a:off x="2324100" y="3495675"/>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17</xdr:row>
      <xdr:rowOff>114300</xdr:rowOff>
    </xdr:from>
    <xdr:to>
      <xdr:col>3</xdr:col>
      <xdr:colOff>0</xdr:colOff>
      <xdr:row>17</xdr:row>
      <xdr:rowOff>114300</xdr:rowOff>
    </xdr:to>
    <xdr:sp>
      <xdr:nvSpPr>
        <xdr:cNvPr id="8" name="Line 17"/>
        <xdr:cNvSpPr>
          <a:spLocks/>
        </xdr:cNvSpPr>
      </xdr:nvSpPr>
      <xdr:spPr>
        <a:xfrm flipV="1">
          <a:off x="3095625" y="3695700"/>
          <a:ext cx="447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1704975</xdr:colOff>
      <xdr:row>20</xdr:row>
      <xdr:rowOff>114300</xdr:rowOff>
    </xdr:from>
    <xdr:to>
      <xdr:col>3</xdr:col>
      <xdr:colOff>0</xdr:colOff>
      <xdr:row>20</xdr:row>
      <xdr:rowOff>114300</xdr:rowOff>
    </xdr:to>
    <xdr:sp>
      <xdr:nvSpPr>
        <xdr:cNvPr id="9" name="Line 18"/>
        <xdr:cNvSpPr>
          <a:spLocks/>
        </xdr:cNvSpPr>
      </xdr:nvSpPr>
      <xdr:spPr>
        <a:xfrm>
          <a:off x="2438400" y="4295775"/>
          <a:ext cx="1104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1323975</xdr:colOff>
      <xdr:row>21</xdr:row>
      <xdr:rowOff>104775</xdr:rowOff>
    </xdr:from>
    <xdr:to>
      <xdr:col>3</xdr:col>
      <xdr:colOff>0</xdr:colOff>
      <xdr:row>21</xdr:row>
      <xdr:rowOff>104775</xdr:rowOff>
    </xdr:to>
    <xdr:sp>
      <xdr:nvSpPr>
        <xdr:cNvPr id="10" name="Line 19"/>
        <xdr:cNvSpPr>
          <a:spLocks/>
        </xdr:cNvSpPr>
      </xdr:nvSpPr>
      <xdr:spPr>
        <a:xfrm>
          <a:off x="2057400" y="4486275"/>
          <a:ext cx="1485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1943100</xdr:colOff>
      <xdr:row>22</xdr:row>
      <xdr:rowOff>104775</xdr:rowOff>
    </xdr:from>
    <xdr:to>
      <xdr:col>3</xdr:col>
      <xdr:colOff>0</xdr:colOff>
      <xdr:row>22</xdr:row>
      <xdr:rowOff>104775</xdr:rowOff>
    </xdr:to>
    <xdr:sp>
      <xdr:nvSpPr>
        <xdr:cNvPr id="11" name="Line 20"/>
        <xdr:cNvSpPr>
          <a:spLocks/>
        </xdr:cNvSpPr>
      </xdr:nvSpPr>
      <xdr:spPr>
        <a:xfrm>
          <a:off x="2676525" y="4686300"/>
          <a:ext cx="8667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1095375</xdr:colOff>
      <xdr:row>23</xdr:row>
      <xdr:rowOff>104775</xdr:rowOff>
    </xdr:from>
    <xdr:to>
      <xdr:col>3</xdr:col>
      <xdr:colOff>0</xdr:colOff>
      <xdr:row>23</xdr:row>
      <xdr:rowOff>104775</xdr:rowOff>
    </xdr:to>
    <xdr:sp>
      <xdr:nvSpPr>
        <xdr:cNvPr id="12" name="Line 21"/>
        <xdr:cNvSpPr>
          <a:spLocks/>
        </xdr:cNvSpPr>
      </xdr:nvSpPr>
      <xdr:spPr>
        <a:xfrm>
          <a:off x="1828800" y="4886325"/>
          <a:ext cx="17145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1000125</xdr:colOff>
      <xdr:row>25</xdr:row>
      <xdr:rowOff>114300</xdr:rowOff>
    </xdr:from>
    <xdr:to>
      <xdr:col>3</xdr:col>
      <xdr:colOff>0</xdr:colOff>
      <xdr:row>25</xdr:row>
      <xdr:rowOff>114300</xdr:rowOff>
    </xdr:to>
    <xdr:sp>
      <xdr:nvSpPr>
        <xdr:cNvPr id="13" name="Line 22"/>
        <xdr:cNvSpPr>
          <a:spLocks/>
        </xdr:cNvSpPr>
      </xdr:nvSpPr>
      <xdr:spPr>
        <a:xfrm flipV="1">
          <a:off x="1733550" y="5295900"/>
          <a:ext cx="1809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1676400</xdr:colOff>
      <xdr:row>24</xdr:row>
      <xdr:rowOff>114300</xdr:rowOff>
    </xdr:from>
    <xdr:to>
      <xdr:col>3</xdr:col>
      <xdr:colOff>9525</xdr:colOff>
      <xdr:row>24</xdr:row>
      <xdr:rowOff>114300</xdr:rowOff>
    </xdr:to>
    <xdr:sp>
      <xdr:nvSpPr>
        <xdr:cNvPr id="14" name="Line 23"/>
        <xdr:cNvSpPr>
          <a:spLocks/>
        </xdr:cNvSpPr>
      </xdr:nvSpPr>
      <xdr:spPr>
        <a:xfrm>
          <a:off x="2409825" y="5095875"/>
          <a:ext cx="1143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26</xdr:row>
      <xdr:rowOff>104775</xdr:rowOff>
    </xdr:from>
    <xdr:to>
      <xdr:col>3</xdr:col>
      <xdr:colOff>0</xdr:colOff>
      <xdr:row>26</xdr:row>
      <xdr:rowOff>104775</xdr:rowOff>
    </xdr:to>
    <xdr:sp>
      <xdr:nvSpPr>
        <xdr:cNvPr id="15" name="Line 25"/>
        <xdr:cNvSpPr>
          <a:spLocks/>
        </xdr:cNvSpPr>
      </xdr:nvSpPr>
      <xdr:spPr>
        <a:xfrm flipV="1">
          <a:off x="1495425" y="5486400"/>
          <a:ext cx="20478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1104900</xdr:colOff>
      <xdr:row>27</xdr:row>
      <xdr:rowOff>104775</xdr:rowOff>
    </xdr:from>
    <xdr:to>
      <xdr:col>3</xdr:col>
      <xdr:colOff>0</xdr:colOff>
      <xdr:row>27</xdr:row>
      <xdr:rowOff>104775</xdr:rowOff>
    </xdr:to>
    <xdr:sp>
      <xdr:nvSpPr>
        <xdr:cNvPr id="16" name="Line 26"/>
        <xdr:cNvSpPr>
          <a:spLocks/>
        </xdr:cNvSpPr>
      </xdr:nvSpPr>
      <xdr:spPr>
        <a:xfrm>
          <a:off x="1838325" y="5686425"/>
          <a:ext cx="17049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1952625</xdr:colOff>
      <xdr:row>28</xdr:row>
      <xdr:rowOff>104775</xdr:rowOff>
    </xdr:from>
    <xdr:to>
      <xdr:col>3</xdr:col>
      <xdr:colOff>0</xdr:colOff>
      <xdr:row>28</xdr:row>
      <xdr:rowOff>104775</xdr:rowOff>
    </xdr:to>
    <xdr:sp>
      <xdr:nvSpPr>
        <xdr:cNvPr id="17" name="Line 27"/>
        <xdr:cNvSpPr>
          <a:spLocks/>
        </xdr:cNvSpPr>
      </xdr:nvSpPr>
      <xdr:spPr>
        <a:xfrm>
          <a:off x="2686050" y="5886450"/>
          <a:ext cx="857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29</xdr:row>
      <xdr:rowOff>104775</xdr:rowOff>
    </xdr:from>
    <xdr:to>
      <xdr:col>3</xdr:col>
      <xdr:colOff>0</xdr:colOff>
      <xdr:row>29</xdr:row>
      <xdr:rowOff>104775</xdr:rowOff>
    </xdr:to>
    <xdr:sp>
      <xdr:nvSpPr>
        <xdr:cNvPr id="18" name="Line 28"/>
        <xdr:cNvSpPr>
          <a:spLocks/>
        </xdr:cNvSpPr>
      </xdr:nvSpPr>
      <xdr:spPr>
        <a:xfrm flipV="1">
          <a:off x="3105150" y="6086475"/>
          <a:ext cx="438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30</xdr:row>
      <xdr:rowOff>104775</xdr:rowOff>
    </xdr:from>
    <xdr:to>
      <xdr:col>2</xdr:col>
      <xdr:colOff>400050</xdr:colOff>
      <xdr:row>30</xdr:row>
      <xdr:rowOff>104775</xdr:rowOff>
    </xdr:to>
    <xdr:sp>
      <xdr:nvSpPr>
        <xdr:cNvPr id="19" name="Line 29"/>
        <xdr:cNvSpPr>
          <a:spLocks/>
        </xdr:cNvSpPr>
      </xdr:nvSpPr>
      <xdr:spPr>
        <a:xfrm>
          <a:off x="3124200" y="6286500"/>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1857375</xdr:colOff>
      <xdr:row>2</xdr:row>
      <xdr:rowOff>104775</xdr:rowOff>
    </xdr:from>
    <xdr:to>
      <xdr:col>8</xdr:col>
      <xdr:colOff>0</xdr:colOff>
      <xdr:row>2</xdr:row>
      <xdr:rowOff>104775</xdr:rowOff>
    </xdr:to>
    <xdr:sp>
      <xdr:nvSpPr>
        <xdr:cNvPr id="20" name="Line 30"/>
        <xdr:cNvSpPr>
          <a:spLocks/>
        </xdr:cNvSpPr>
      </xdr:nvSpPr>
      <xdr:spPr>
        <a:xfrm flipV="1">
          <a:off x="6734175" y="685800"/>
          <a:ext cx="9048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1333500</xdr:colOff>
      <xdr:row>3</xdr:row>
      <xdr:rowOff>104775</xdr:rowOff>
    </xdr:from>
    <xdr:to>
      <xdr:col>8</xdr:col>
      <xdr:colOff>0</xdr:colOff>
      <xdr:row>3</xdr:row>
      <xdr:rowOff>104775</xdr:rowOff>
    </xdr:to>
    <xdr:sp>
      <xdr:nvSpPr>
        <xdr:cNvPr id="21" name="Line 31"/>
        <xdr:cNvSpPr>
          <a:spLocks/>
        </xdr:cNvSpPr>
      </xdr:nvSpPr>
      <xdr:spPr>
        <a:xfrm flipV="1">
          <a:off x="6210300" y="885825"/>
          <a:ext cx="1428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5</xdr:row>
      <xdr:rowOff>104775</xdr:rowOff>
    </xdr:from>
    <xdr:to>
      <xdr:col>8</xdr:col>
      <xdr:colOff>0</xdr:colOff>
      <xdr:row>5</xdr:row>
      <xdr:rowOff>104775</xdr:rowOff>
    </xdr:to>
    <xdr:sp>
      <xdr:nvSpPr>
        <xdr:cNvPr id="22" name="Line 32"/>
        <xdr:cNvSpPr>
          <a:spLocks/>
        </xdr:cNvSpPr>
      </xdr:nvSpPr>
      <xdr:spPr>
        <a:xfrm>
          <a:off x="5353050" y="1285875"/>
          <a:ext cx="2286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1590675</xdr:colOff>
      <xdr:row>4</xdr:row>
      <xdr:rowOff>104775</xdr:rowOff>
    </xdr:from>
    <xdr:to>
      <xdr:col>8</xdr:col>
      <xdr:colOff>0</xdr:colOff>
      <xdr:row>4</xdr:row>
      <xdr:rowOff>104775</xdr:rowOff>
    </xdr:to>
    <xdr:sp>
      <xdr:nvSpPr>
        <xdr:cNvPr id="23" name="Line 44"/>
        <xdr:cNvSpPr>
          <a:spLocks/>
        </xdr:cNvSpPr>
      </xdr:nvSpPr>
      <xdr:spPr>
        <a:xfrm>
          <a:off x="6467475" y="1085850"/>
          <a:ext cx="11715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11</xdr:row>
      <xdr:rowOff>114300</xdr:rowOff>
    </xdr:from>
    <xdr:to>
      <xdr:col>8</xdr:col>
      <xdr:colOff>0</xdr:colOff>
      <xdr:row>11</xdr:row>
      <xdr:rowOff>114300</xdr:rowOff>
    </xdr:to>
    <xdr:sp>
      <xdr:nvSpPr>
        <xdr:cNvPr id="24" name="Line 47"/>
        <xdr:cNvSpPr>
          <a:spLocks/>
        </xdr:cNvSpPr>
      </xdr:nvSpPr>
      <xdr:spPr>
        <a:xfrm>
          <a:off x="5657850" y="2495550"/>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1314450</xdr:colOff>
      <xdr:row>15</xdr:row>
      <xdr:rowOff>123825</xdr:rowOff>
    </xdr:from>
    <xdr:to>
      <xdr:col>7</xdr:col>
      <xdr:colOff>390525</xdr:colOff>
      <xdr:row>15</xdr:row>
      <xdr:rowOff>123825</xdr:rowOff>
    </xdr:to>
    <xdr:sp>
      <xdr:nvSpPr>
        <xdr:cNvPr id="25" name="Line 54"/>
        <xdr:cNvSpPr>
          <a:spLocks/>
        </xdr:cNvSpPr>
      </xdr:nvSpPr>
      <xdr:spPr>
        <a:xfrm flipH="1" flipV="1">
          <a:off x="6191250" y="3305175"/>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16</xdr:row>
      <xdr:rowOff>114300</xdr:rowOff>
    </xdr:from>
    <xdr:to>
      <xdr:col>8</xdr:col>
      <xdr:colOff>0</xdr:colOff>
      <xdr:row>16</xdr:row>
      <xdr:rowOff>114300</xdr:rowOff>
    </xdr:to>
    <xdr:sp>
      <xdr:nvSpPr>
        <xdr:cNvPr id="26" name="Line 55"/>
        <xdr:cNvSpPr>
          <a:spLocks/>
        </xdr:cNvSpPr>
      </xdr:nvSpPr>
      <xdr:spPr>
        <a:xfrm>
          <a:off x="5353050" y="3495675"/>
          <a:ext cx="2286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13</xdr:row>
      <xdr:rowOff>104775</xdr:rowOff>
    </xdr:from>
    <xdr:to>
      <xdr:col>3</xdr:col>
      <xdr:colOff>9525</xdr:colOff>
      <xdr:row>13</xdr:row>
      <xdr:rowOff>104775</xdr:rowOff>
    </xdr:to>
    <xdr:sp>
      <xdr:nvSpPr>
        <xdr:cNvPr id="27" name="Line 65"/>
        <xdr:cNvSpPr>
          <a:spLocks/>
        </xdr:cNvSpPr>
      </xdr:nvSpPr>
      <xdr:spPr>
        <a:xfrm flipV="1">
          <a:off x="3543300" y="2886075"/>
          <a:ext cx="9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4</xdr:row>
      <xdr:rowOff>114300</xdr:rowOff>
    </xdr:from>
    <xdr:to>
      <xdr:col>3</xdr:col>
      <xdr:colOff>0</xdr:colOff>
      <xdr:row>4</xdr:row>
      <xdr:rowOff>114300</xdr:rowOff>
    </xdr:to>
    <xdr:sp>
      <xdr:nvSpPr>
        <xdr:cNvPr id="28" name="Line 74"/>
        <xdr:cNvSpPr>
          <a:spLocks/>
        </xdr:cNvSpPr>
      </xdr:nvSpPr>
      <xdr:spPr>
        <a:xfrm>
          <a:off x="1285875" y="1095375"/>
          <a:ext cx="2257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8</xdr:row>
      <xdr:rowOff>104775</xdr:rowOff>
    </xdr:from>
    <xdr:to>
      <xdr:col>3</xdr:col>
      <xdr:colOff>0</xdr:colOff>
      <xdr:row>8</xdr:row>
      <xdr:rowOff>104775</xdr:rowOff>
    </xdr:to>
    <xdr:sp>
      <xdr:nvSpPr>
        <xdr:cNvPr id="29" name="Line 75"/>
        <xdr:cNvSpPr>
          <a:spLocks/>
        </xdr:cNvSpPr>
      </xdr:nvSpPr>
      <xdr:spPr>
        <a:xfrm>
          <a:off x="2076450" y="1885950"/>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9</xdr:row>
      <xdr:rowOff>114300</xdr:rowOff>
    </xdr:from>
    <xdr:to>
      <xdr:col>3</xdr:col>
      <xdr:colOff>0</xdr:colOff>
      <xdr:row>9</xdr:row>
      <xdr:rowOff>114300</xdr:rowOff>
    </xdr:to>
    <xdr:sp>
      <xdr:nvSpPr>
        <xdr:cNvPr id="30" name="Line 76"/>
        <xdr:cNvSpPr>
          <a:spLocks/>
        </xdr:cNvSpPr>
      </xdr:nvSpPr>
      <xdr:spPr>
        <a:xfrm>
          <a:off x="2076450" y="2095500"/>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11</xdr:row>
      <xdr:rowOff>104775</xdr:rowOff>
    </xdr:from>
    <xdr:to>
      <xdr:col>3</xdr:col>
      <xdr:colOff>0</xdr:colOff>
      <xdr:row>11</xdr:row>
      <xdr:rowOff>104775</xdr:rowOff>
    </xdr:to>
    <xdr:sp>
      <xdr:nvSpPr>
        <xdr:cNvPr id="31" name="Line 77"/>
        <xdr:cNvSpPr>
          <a:spLocks/>
        </xdr:cNvSpPr>
      </xdr:nvSpPr>
      <xdr:spPr>
        <a:xfrm>
          <a:off x="2076450" y="2486025"/>
          <a:ext cx="1466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476250</xdr:colOff>
      <xdr:row>6</xdr:row>
      <xdr:rowOff>114300</xdr:rowOff>
    </xdr:from>
    <xdr:to>
      <xdr:col>8</xdr:col>
      <xdr:colOff>0</xdr:colOff>
      <xdr:row>6</xdr:row>
      <xdr:rowOff>114300</xdr:rowOff>
    </xdr:to>
    <xdr:sp>
      <xdr:nvSpPr>
        <xdr:cNvPr id="32" name="Line 78"/>
        <xdr:cNvSpPr>
          <a:spLocks/>
        </xdr:cNvSpPr>
      </xdr:nvSpPr>
      <xdr:spPr>
        <a:xfrm>
          <a:off x="5353050" y="1495425"/>
          <a:ext cx="2286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7</xdr:row>
      <xdr:rowOff>104775</xdr:rowOff>
    </xdr:from>
    <xdr:to>
      <xdr:col>8</xdr:col>
      <xdr:colOff>0</xdr:colOff>
      <xdr:row>7</xdr:row>
      <xdr:rowOff>104775</xdr:rowOff>
    </xdr:to>
    <xdr:sp>
      <xdr:nvSpPr>
        <xdr:cNvPr id="33" name="Line 79"/>
        <xdr:cNvSpPr>
          <a:spLocks/>
        </xdr:cNvSpPr>
      </xdr:nvSpPr>
      <xdr:spPr>
        <a:xfrm>
          <a:off x="5657850" y="1685925"/>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8</xdr:row>
      <xdr:rowOff>104775</xdr:rowOff>
    </xdr:from>
    <xdr:to>
      <xdr:col>8</xdr:col>
      <xdr:colOff>0</xdr:colOff>
      <xdr:row>8</xdr:row>
      <xdr:rowOff>104775</xdr:rowOff>
    </xdr:to>
    <xdr:sp>
      <xdr:nvSpPr>
        <xdr:cNvPr id="34" name="Line 80"/>
        <xdr:cNvSpPr>
          <a:spLocks/>
        </xdr:cNvSpPr>
      </xdr:nvSpPr>
      <xdr:spPr>
        <a:xfrm>
          <a:off x="5657850" y="1885950"/>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781050</xdr:colOff>
      <xdr:row>9</xdr:row>
      <xdr:rowOff>114300</xdr:rowOff>
    </xdr:from>
    <xdr:to>
      <xdr:col>8</xdr:col>
      <xdr:colOff>0</xdr:colOff>
      <xdr:row>9</xdr:row>
      <xdr:rowOff>114300</xdr:rowOff>
    </xdr:to>
    <xdr:sp>
      <xdr:nvSpPr>
        <xdr:cNvPr id="35" name="Line 81"/>
        <xdr:cNvSpPr>
          <a:spLocks/>
        </xdr:cNvSpPr>
      </xdr:nvSpPr>
      <xdr:spPr>
        <a:xfrm>
          <a:off x="5657850" y="2095500"/>
          <a:ext cx="198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828675</xdr:colOff>
      <xdr:row>10</xdr:row>
      <xdr:rowOff>114300</xdr:rowOff>
    </xdr:from>
    <xdr:to>
      <xdr:col>7</xdr:col>
      <xdr:colOff>390525</xdr:colOff>
      <xdr:row>10</xdr:row>
      <xdr:rowOff>114300</xdr:rowOff>
    </xdr:to>
    <xdr:sp>
      <xdr:nvSpPr>
        <xdr:cNvPr id="36" name="Line 82"/>
        <xdr:cNvSpPr>
          <a:spLocks/>
        </xdr:cNvSpPr>
      </xdr:nvSpPr>
      <xdr:spPr>
        <a:xfrm>
          <a:off x="5705475" y="2295525"/>
          <a:ext cx="1895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20</xdr:row>
      <xdr:rowOff>0</xdr:rowOff>
    </xdr:from>
    <xdr:to>
      <xdr:col>10</xdr:col>
      <xdr:colOff>304800</xdr:colOff>
      <xdr:row>29</xdr:row>
      <xdr:rowOff>123825</xdr:rowOff>
    </xdr:to>
    <xdr:grpSp>
      <xdr:nvGrpSpPr>
        <xdr:cNvPr id="37" name="グループ化 42"/>
        <xdr:cNvGrpSpPr>
          <a:grpSpLocks/>
        </xdr:cNvGrpSpPr>
      </xdr:nvGrpSpPr>
      <xdr:grpSpPr>
        <a:xfrm>
          <a:off x="4886325" y="4181475"/>
          <a:ext cx="4267200" cy="1924050"/>
          <a:chOff x="4487332" y="4205815"/>
          <a:chExt cx="3947585" cy="1932518"/>
        </a:xfrm>
        <a:solidFill>
          <a:srgbClr val="FFFFFF"/>
        </a:solidFill>
      </xdr:grpSpPr>
      <xdr:sp>
        <xdr:nvSpPr>
          <xdr:cNvPr id="38" name="テキスト ボックス 40"/>
          <xdr:cNvSpPr txBox="1">
            <a:spLocks noChangeArrowheads="1"/>
          </xdr:cNvSpPr>
        </xdr:nvSpPr>
        <xdr:spPr>
          <a:xfrm>
            <a:off x="4487332" y="4444964"/>
            <a:ext cx="3947585" cy="1693369"/>
          </a:xfrm>
          <a:prstGeom prst="rect">
            <a:avLst/>
          </a:prstGeom>
          <a:noFill/>
          <a:ln w="9525" cmpd="sng">
            <a:noFill/>
          </a:ln>
        </xdr:spPr>
        <xdr:txBody>
          <a:bodyPr vertOverflow="clip" wrap="square"/>
          <a:p>
            <a:pPr algn="l">
              <a:defRPr/>
            </a:pPr>
            <a:r>
              <a:rPr lang="en-US" cap="none" sz="900" b="0" i="0" u="none" baseline="0"/>
              <a:t>※単位換算または四捨五入したために、表中の総数とその内容が一致しない
 　ものもある。
※本表に掲げた数のうち、これまで発表した数と異なるものがあるのは、その後
    修正または改訂したためである。
※統計表中の符号の用法は次のとおりである。
　  －　該当数字なし 
　  …　不詳資料なし
  　△　減少・マイナス
 　 Ⅹ　調査対象が少ない場合の表示</a:t>
            </a:r>
          </a:p>
        </xdr:txBody>
      </xdr:sp>
      <xdr:sp>
        <xdr:nvSpPr>
          <xdr:cNvPr id="39" name="テキスト ボックス 41"/>
          <xdr:cNvSpPr txBox="1">
            <a:spLocks noChangeArrowheads="1"/>
          </xdr:cNvSpPr>
        </xdr:nvSpPr>
        <xdr:spPr>
          <a:xfrm>
            <a:off x="4584048" y="4205815"/>
            <a:ext cx="1145787" cy="229487"/>
          </a:xfrm>
          <a:prstGeom prst="rect">
            <a:avLst/>
          </a:prstGeom>
          <a:solidFill>
            <a:srgbClr val="FFFFFF"/>
          </a:solidFill>
          <a:ln w="9525" cmpd="sng">
            <a:noFill/>
          </a:ln>
        </xdr:spPr>
        <xdr:txBody>
          <a:bodyPr vertOverflow="clip" wrap="square" anchor="ctr"/>
          <a:p>
            <a:pPr algn="ctr">
              <a:defRPr/>
            </a:pPr>
            <a:r>
              <a:rPr lang="en-US" cap="none" sz="1000" b="1" i="0" u="none" baseline="0"/>
              <a:t>利用上の注意</a:t>
            </a:r>
          </a:p>
        </xdr:txBody>
      </xdr:sp>
    </xdr:grpSp>
    <xdr:clientData/>
  </xdr:twoCellAnchor>
  <xdr:twoCellAnchor>
    <xdr:from>
      <xdr:col>1</xdr:col>
      <xdr:colOff>1704975</xdr:colOff>
      <xdr:row>13</xdr:row>
      <xdr:rowOff>123825</xdr:rowOff>
    </xdr:from>
    <xdr:to>
      <xdr:col>2</xdr:col>
      <xdr:colOff>381000</xdr:colOff>
      <xdr:row>13</xdr:row>
      <xdr:rowOff>123825</xdr:rowOff>
    </xdr:to>
    <xdr:sp>
      <xdr:nvSpPr>
        <xdr:cNvPr id="40" name="Line 11"/>
        <xdr:cNvSpPr>
          <a:spLocks/>
        </xdr:cNvSpPr>
      </xdr:nvSpPr>
      <xdr:spPr>
        <a:xfrm>
          <a:off x="2438400" y="2905125"/>
          <a:ext cx="1009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1238250</xdr:colOff>
      <xdr:row>12</xdr:row>
      <xdr:rowOff>114300</xdr:rowOff>
    </xdr:from>
    <xdr:to>
      <xdr:col>2</xdr:col>
      <xdr:colOff>390525</xdr:colOff>
      <xdr:row>12</xdr:row>
      <xdr:rowOff>114300</xdr:rowOff>
    </xdr:to>
    <xdr:sp>
      <xdr:nvSpPr>
        <xdr:cNvPr id="41" name="Line 59"/>
        <xdr:cNvSpPr>
          <a:spLocks/>
        </xdr:cNvSpPr>
      </xdr:nvSpPr>
      <xdr:spPr>
        <a:xfrm flipV="1">
          <a:off x="1971675" y="2695575"/>
          <a:ext cx="1485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2057400</xdr:colOff>
      <xdr:row>14</xdr:row>
      <xdr:rowOff>114300</xdr:rowOff>
    </xdr:from>
    <xdr:to>
      <xdr:col>2</xdr:col>
      <xdr:colOff>438150</xdr:colOff>
      <xdr:row>14</xdr:row>
      <xdr:rowOff>114300</xdr:rowOff>
    </xdr:to>
    <xdr:sp>
      <xdr:nvSpPr>
        <xdr:cNvPr id="42" name="Line 59"/>
        <xdr:cNvSpPr>
          <a:spLocks/>
        </xdr:cNvSpPr>
      </xdr:nvSpPr>
      <xdr:spPr>
        <a:xfrm flipV="1">
          <a:off x="2790825" y="309562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0</xdr:row>
      <xdr:rowOff>0</xdr:rowOff>
    </xdr:from>
    <xdr:to>
      <xdr:col>13</xdr:col>
      <xdr:colOff>104775</xdr:colOff>
      <xdr:row>0</xdr:row>
      <xdr:rowOff>0</xdr:rowOff>
    </xdr:to>
    <xdr:sp>
      <xdr:nvSpPr>
        <xdr:cNvPr id="1" name="AutoShape 1"/>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0</xdr:row>
      <xdr:rowOff>0</xdr:rowOff>
    </xdr:from>
    <xdr:to>
      <xdr:col>13</xdr:col>
      <xdr:colOff>104775</xdr:colOff>
      <xdr:row>0</xdr:row>
      <xdr:rowOff>0</xdr:rowOff>
    </xdr:to>
    <xdr:sp>
      <xdr:nvSpPr>
        <xdr:cNvPr id="2" name="AutoShape 2"/>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0</xdr:row>
      <xdr:rowOff>0</xdr:rowOff>
    </xdr:from>
    <xdr:to>
      <xdr:col>13</xdr:col>
      <xdr:colOff>104775</xdr:colOff>
      <xdr:row>0</xdr:row>
      <xdr:rowOff>0</xdr:rowOff>
    </xdr:to>
    <xdr:sp>
      <xdr:nvSpPr>
        <xdr:cNvPr id="3" name="AutoShape 3"/>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0</xdr:row>
      <xdr:rowOff>0</xdr:rowOff>
    </xdr:from>
    <xdr:to>
      <xdr:col>13</xdr:col>
      <xdr:colOff>104775</xdr:colOff>
      <xdr:row>0</xdr:row>
      <xdr:rowOff>0</xdr:rowOff>
    </xdr:to>
    <xdr:sp>
      <xdr:nvSpPr>
        <xdr:cNvPr id="4" name="AutoShape 4"/>
        <xdr:cNvSpPr>
          <a:spLocks/>
        </xdr:cNvSpPr>
      </xdr:nvSpPr>
      <xdr:spPr>
        <a:xfrm>
          <a:off x="4114800" y="0"/>
          <a:ext cx="76200" cy="0"/>
        </a:xfrm>
        <a:prstGeom prst="rightBracket">
          <a:avLst>
            <a:gd name="adj" fmla="val -214748364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xdr:row>
      <xdr:rowOff>66675</xdr:rowOff>
    </xdr:from>
    <xdr:to>
      <xdr:col>29</xdr:col>
      <xdr:colOff>171450</xdr:colOff>
      <xdr:row>13</xdr:row>
      <xdr:rowOff>1847850</xdr:rowOff>
    </xdr:to>
    <xdr:grpSp>
      <xdr:nvGrpSpPr>
        <xdr:cNvPr id="5" name="Group 125"/>
        <xdr:cNvGrpSpPr>
          <a:grpSpLocks/>
        </xdr:cNvGrpSpPr>
      </xdr:nvGrpSpPr>
      <xdr:grpSpPr>
        <a:xfrm>
          <a:off x="5353050" y="1304925"/>
          <a:ext cx="3924300" cy="2809875"/>
          <a:chOff x="437" y="25"/>
          <a:chExt cx="349" cy="244"/>
        </a:xfrm>
        <a:solidFill>
          <a:srgbClr val="FFFFFF"/>
        </a:solidFill>
      </xdr:grpSpPr>
      <xdr:pic>
        <xdr:nvPicPr>
          <xdr:cNvPr id="6" name="Picture 126" descr="倉吉地図新2"/>
          <xdr:cNvPicPr preferRelativeResize="1">
            <a:picLocks noChangeAspect="1"/>
          </xdr:cNvPicPr>
        </xdr:nvPicPr>
        <xdr:blipFill>
          <a:blip r:embed="rId1"/>
          <a:stretch>
            <a:fillRect/>
          </a:stretch>
        </xdr:blipFill>
        <xdr:spPr>
          <a:xfrm>
            <a:off x="437" y="25"/>
            <a:ext cx="349" cy="244"/>
          </a:xfrm>
          <a:prstGeom prst="rect">
            <a:avLst/>
          </a:prstGeom>
          <a:noFill/>
          <a:ln w="9525" cmpd="sng">
            <a:noFill/>
          </a:ln>
        </xdr:spPr>
      </xdr:pic>
      <xdr:sp>
        <xdr:nvSpPr>
          <xdr:cNvPr id="7" name="Text Box 127"/>
          <xdr:cNvSpPr txBox="1">
            <a:spLocks noChangeArrowheads="1"/>
          </xdr:cNvSpPr>
        </xdr:nvSpPr>
        <xdr:spPr>
          <a:xfrm>
            <a:off x="728" y="37"/>
            <a:ext cx="21" cy="14"/>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上井</a:t>
            </a:r>
          </a:p>
        </xdr:txBody>
      </xdr:sp>
      <xdr:sp>
        <xdr:nvSpPr>
          <xdr:cNvPr id="8" name="Text Box 128"/>
          <xdr:cNvSpPr txBox="1">
            <a:spLocks noChangeArrowheads="1"/>
          </xdr:cNvSpPr>
        </xdr:nvSpPr>
        <xdr:spPr>
          <a:xfrm>
            <a:off x="739" y="87"/>
            <a:ext cx="21" cy="13"/>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西郷</a:t>
            </a:r>
          </a:p>
        </xdr:txBody>
      </xdr:sp>
      <xdr:sp>
        <xdr:nvSpPr>
          <xdr:cNvPr id="9" name="Text Box 129"/>
          <xdr:cNvSpPr txBox="1">
            <a:spLocks noChangeArrowheads="1"/>
          </xdr:cNvSpPr>
        </xdr:nvSpPr>
        <xdr:spPr>
          <a:xfrm>
            <a:off x="724" y="100"/>
            <a:ext cx="20" cy="13"/>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上灘</a:t>
            </a:r>
          </a:p>
        </xdr:txBody>
      </xdr:sp>
      <xdr:sp>
        <xdr:nvSpPr>
          <xdr:cNvPr id="10" name="Text Box 130"/>
          <xdr:cNvSpPr txBox="1">
            <a:spLocks noChangeArrowheads="1"/>
          </xdr:cNvSpPr>
        </xdr:nvSpPr>
        <xdr:spPr>
          <a:xfrm>
            <a:off x="700" y="84"/>
            <a:ext cx="20" cy="14"/>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成徳</a:t>
            </a:r>
          </a:p>
        </xdr:txBody>
      </xdr:sp>
      <xdr:sp>
        <xdr:nvSpPr>
          <xdr:cNvPr id="11" name="Text Box 131"/>
          <xdr:cNvSpPr txBox="1">
            <a:spLocks noChangeArrowheads="1"/>
          </xdr:cNvSpPr>
        </xdr:nvSpPr>
        <xdr:spPr>
          <a:xfrm>
            <a:off x="700" y="98"/>
            <a:ext cx="20" cy="14"/>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明倫</a:t>
            </a:r>
          </a:p>
        </xdr:txBody>
      </xdr:sp>
      <xdr:sp>
        <xdr:nvSpPr>
          <xdr:cNvPr id="12" name="Text Box 132"/>
          <xdr:cNvSpPr txBox="1">
            <a:spLocks noChangeArrowheads="1"/>
          </xdr:cNvSpPr>
        </xdr:nvSpPr>
        <xdr:spPr>
          <a:xfrm>
            <a:off x="689" y="123"/>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小鴨</a:t>
            </a:r>
          </a:p>
        </xdr:txBody>
      </xdr:sp>
      <xdr:sp>
        <xdr:nvSpPr>
          <xdr:cNvPr id="13" name="Text Box 133"/>
          <xdr:cNvSpPr txBox="1">
            <a:spLocks noChangeArrowheads="1"/>
          </xdr:cNvSpPr>
        </xdr:nvSpPr>
        <xdr:spPr>
          <a:xfrm>
            <a:off x="656" y="173"/>
            <a:ext cx="33"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上小鴨</a:t>
            </a:r>
          </a:p>
        </xdr:txBody>
      </xdr:sp>
      <xdr:sp>
        <xdr:nvSpPr>
          <xdr:cNvPr id="14" name="Text Box 134"/>
          <xdr:cNvSpPr txBox="1">
            <a:spLocks noChangeArrowheads="1"/>
          </xdr:cNvSpPr>
        </xdr:nvSpPr>
        <xdr:spPr>
          <a:xfrm>
            <a:off x="670" y="63"/>
            <a:ext cx="1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社</a:t>
            </a:r>
          </a:p>
        </xdr:txBody>
      </xdr:sp>
      <xdr:sp>
        <xdr:nvSpPr>
          <xdr:cNvPr id="15" name="Text Box 135"/>
          <xdr:cNvSpPr txBox="1">
            <a:spLocks noChangeArrowheads="1"/>
          </xdr:cNvSpPr>
        </xdr:nvSpPr>
        <xdr:spPr>
          <a:xfrm>
            <a:off x="638" y="51"/>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灘手</a:t>
            </a:r>
          </a:p>
        </xdr:txBody>
      </xdr:sp>
      <xdr:sp>
        <xdr:nvSpPr>
          <xdr:cNvPr id="16" name="Text Box 136"/>
          <xdr:cNvSpPr txBox="1">
            <a:spLocks noChangeArrowheads="1"/>
          </xdr:cNvSpPr>
        </xdr:nvSpPr>
        <xdr:spPr>
          <a:xfrm>
            <a:off x="569" y="115"/>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高城</a:t>
            </a:r>
          </a:p>
        </xdr:txBody>
      </xdr:sp>
      <xdr:sp>
        <xdr:nvSpPr>
          <xdr:cNvPr id="17" name="Text Box 137"/>
          <xdr:cNvSpPr txBox="1">
            <a:spLocks noChangeArrowheads="1"/>
          </xdr:cNvSpPr>
        </xdr:nvSpPr>
        <xdr:spPr>
          <a:xfrm>
            <a:off x="608" y="139"/>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北谷</a:t>
            </a:r>
          </a:p>
        </xdr:txBody>
      </xdr:sp>
      <xdr:sp>
        <xdr:nvSpPr>
          <xdr:cNvPr id="18" name="Text Box 138"/>
          <xdr:cNvSpPr txBox="1">
            <a:spLocks noChangeArrowheads="1"/>
          </xdr:cNvSpPr>
        </xdr:nvSpPr>
        <xdr:spPr>
          <a:xfrm>
            <a:off x="562" y="201"/>
            <a:ext cx="22" cy="1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関金</a:t>
            </a:r>
          </a:p>
        </xdr:txBody>
      </xdr:sp>
      <xdr:sp>
        <xdr:nvSpPr>
          <xdr:cNvPr id="19" name="Rectangle 139"/>
          <xdr:cNvSpPr>
            <a:spLocks/>
          </xdr:cNvSpPr>
        </xdr:nvSpPr>
        <xdr:spPr>
          <a:xfrm>
            <a:off x="703" y="37"/>
            <a:ext cx="21" cy="1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Text Box 140"/>
          <xdr:cNvSpPr txBox="1">
            <a:spLocks noChangeArrowheads="1"/>
          </xdr:cNvSpPr>
        </xdr:nvSpPr>
        <xdr:spPr>
          <a:xfrm>
            <a:off x="695" y="37"/>
            <a:ext cx="30" cy="14"/>
          </a:xfrm>
          <a:prstGeom prst="rect">
            <a:avLst/>
          </a:prstGeom>
          <a:noFill/>
          <a:ln w="9525" cmpd="sng">
            <a:noFill/>
          </a:ln>
        </xdr:spPr>
        <xdr:txBody>
          <a:bodyPr vertOverflow="clip" wrap="square" lIns="18288" tIns="18288" rIns="0" bIns="0">
            <a:spAutoFit/>
          </a:bodyPr>
          <a:p>
            <a:pPr algn="l">
              <a:defRPr/>
            </a:pPr>
            <a:r>
              <a:rPr lang="en-US" cap="none" sz="850" b="0" i="0" u="none" baseline="0">
                <a:solidFill>
                  <a:srgbClr val="000000"/>
                </a:solidFill>
              </a:rPr>
              <a:t>上北条</a:t>
            </a:r>
          </a:p>
        </xdr:txBody>
      </xdr:sp>
    </xdr:grpSp>
    <xdr:clientData/>
  </xdr:twoCellAnchor>
  <xdr:twoCellAnchor>
    <xdr:from>
      <xdr:col>8</xdr:col>
      <xdr:colOff>238125</xdr:colOff>
      <xdr:row>13</xdr:row>
      <xdr:rowOff>1714500</xdr:rowOff>
    </xdr:from>
    <xdr:to>
      <xdr:col>18</xdr:col>
      <xdr:colOff>9525</xdr:colOff>
      <xdr:row>14</xdr:row>
      <xdr:rowOff>209550</xdr:rowOff>
    </xdr:to>
    <xdr:grpSp>
      <xdr:nvGrpSpPr>
        <xdr:cNvPr id="21" name="グループ化 24"/>
        <xdr:cNvGrpSpPr>
          <a:grpSpLocks/>
        </xdr:cNvGrpSpPr>
      </xdr:nvGrpSpPr>
      <xdr:grpSpPr>
        <a:xfrm>
          <a:off x="2752725" y="3981450"/>
          <a:ext cx="2914650" cy="1476375"/>
          <a:chOff x="2505075" y="3996267"/>
          <a:chExt cx="2628900" cy="1481666"/>
        </a:xfrm>
        <a:solidFill>
          <a:srgbClr val="FFFFFF"/>
        </a:solidFill>
      </xdr:grpSpPr>
      <xdr:pic>
        <xdr:nvPicPr>
          <xdr:cNvPr id="22" name="Picture 25" descr="tottori3"/>
          <xdr:cNvPicPr preferRelativeResize="1">
            <a:picLocks noChangeAspect="1"/>
          </xdr:cNvPicPr>
        </xdr:nvPicPr>
        <xdr:blipFill>
          <a:blip r:embed="rId2"/>
          <a:stretch>
            <a:fillRect/>
          </a:stretch>
        </xdr:blipFill>
        <xdr:spPr>
          <a:xfrm>
            <a:off x="2505075" y="3996267"/>
            <a:ext cx="2628900" cy="1481666"/>
          </a:xfrm>
          <a:prstGeom prst="rect">
            <a:avLst/>
          </a:prstGeom>
          <a:solidFill>
            <a:srgbClr val="FFFFFF"/>
          </a:solidFill>
          <a:ln w="9525" cmpd="sng">
            <a:noFill/>
          </a:ln>
        </xdr:spPr>
      </xdr:pic>
      <xdr:sp>
        <xdr:nvSpPr>
          <xdr:cNvPr id="23" name="Text Box 26"/>
          <xdr:cNvSpPr txBox="1">
            <a:spLocks noChangeAspect="1" noChangeArrowheads="1"/>
          </xdr:cNvSpPr>
        </xdr:nvSpPr>
        <xdr:spPr>
          <a:xfrm>
            <a:off x="3905621" y="4474104"/>
            <a:ext cx="738721" cy="152982"/>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鳥取県倉吉市</a:t>
            </a:r>
          </a:p>
        </xdr:txBody>
      </xdr:sp>
    </xdr:grpSp>
    <xdr:clientData/>
  </xdr:twoCellAnchor>
  <xdr:twoCellAnchor editAs="oneCell">
    <xdr:from>
      <xdr:col>0</xdr:col>
      <xdr:colOff>161925</xdr:colOff>
      <xdr:row>13</xdr:row>
      <xdr:rowOff>38100</xdr:rowOff>
    </xdr:from>
    <xdr:to>
      <xdr:col>11</xdr:col>
      <xdr:colOff>219075</xdr:colOff>
      <xdr:row>14</xdr:row>
      <xdr:rowOff>142875</xdr:rowOff>
    </xdr:to>
    <xdr:pic>
      <xdr:nvPicPr>
        <xdr:cNvPr id="24" name="Picture 8"/>
        <xdr:cNvPicPr preferRelativeResize="1">
          <a:picLocks noChangeAspect="1"/>
        </xdr:cNvPicPr>
      </xdr:nvPicPr>
      <xdr:blipFill>
        <a:blip r:embed="rId3"/>
        <a:stretch>
          <a:fillRect/>
        </a:stretch>
      </xdr:blipFill>
      <xdr:spPr>
        <a:xfrm>
          <a:off x="161925" y="2305050"/>
          <a:ext cx="3514725" cy="3086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3</xdr:row>
      <xdr:rowOff>257175</xdr:rowOff>
    </xdr:from>
    <xdr:to>
      <xdr:col>4</xdr:col>
      <xdr:colOff>285750</xdr:colOff>
      <xdr:row>4</xdr:row>
      <xdr:rowOff>85725</xdr:rowOff>
    </xdr:to>
    <xdr:sp>
      <xdr:nvSpPr>
        <xdr:cNvPr id="1" name="Oval 1"/>
        <xdr:cNvSpPr>
          <a:spLocks/>
        </xdr:cNvSpPr>
      </xdr:nvSpPr>
      <xdr:spPr>
        <a:xfrm>
          <a:off x="2619375" y="914400"/>
          <a:ext cx="257175" cy="257175"/>
        </a:xfrm>
        <a:prstGeom prst="ellipse">
          <a:avLst/>
        </a:prstGeom>
        <a:noFill/>
        <a:ln w="9525" cmpd="sng">
          <a:solidFill>
            <a:srgbClr val="000000"/>
          </a:solidFill>
          <a:headEnd type="none"/>
          <a:tailEnd type="none"/>
        </a:ln>
      </xdr:spPr>
      <xdr:txBody>
        <a:bodyPr vertOverflow="clip" wrap="square" lIns="0" tIns="36000" rIns="0" bIns="0"/>
        <a:p>
          <a:pPr algn="ctr">
            <a:defRPr/>
          </a:pPr>
          <a:r>
            <a:rPr lang="en-US" cap="none" sz="600" b="0" i="0" u="none" baseline="0">
              <a:solidFill>
                <a:srgbClr val="000000"/>
              </a:solidFill>
              <a:latin typeface="ＭＳ Ｐゴシック"/>
              <a:ea typeface="ＭＳ Ｐゴシック"/>
              <a:cs typeface="ＭＳ Ｐゴシック"/>
            </a:rPr>
            <a:t>順位</a:t>
          </a:r>
        </a:p>
      </xdr:txBody>
    </xdr:sp>
    <xdr:clientData/>
  </xdr:twoCellAnchor>
  <xdr:twoCellAnchor>
    <xdr:from>
      <xdr:col>6</xdr:col>
      <xdr:colOff>28575</xdr:colOff>
      <xdr:row>3</xdr:row>
      <xdr:rowOff>238125</xdr:rowOff>
    </xdr:from>
    <xdr:to>
      <xdr:col>6</xdr:col>
      <xdr:colOff>285750</xdr:colOff>
      <xdr:row>4</xdr:row>
      <xdr:rowOff>66675</xdr:rowOff>
    </xdr:to>
    <xdr:sp>
      <xdr:nvSpPr>
        <xdr:cNvPr id="2" name="Oval 2"/>
        <xdr:cNvSpPr>
          <a:spLocks/>
        </xdr:cNvSpPr>
      </xdr:nvSpPr>
      <xdr:spPr>
        <a:xfrm>
          <a:off x="3419475" y="895350"/>
          <a:ext cx="257175" cy="257175"/>
        </a:xfrm>
        <a:prstGeom prst="ellipse">
          <a:avLst/>
        </a:prstGeom>
        <a:noFill/>
        <a:ln w="9525" cmpd="sng">
          <a:solidFill>
            <a:srgbClr val="000000"/>
          </a:solidFill>
          <a:headEnd type="none"/>
          <a:tailEnd type="none"/>
        </a:ln>
      </xdr:spPr>
      <xdr:txBody>
        <a:bodyPr vertOverflow="clip" wrap="square" lIns="0" tIns="36000" rIns="0" bIns="0"/>
        <a:p>
          <a:pPr algn="ctr">
            <a:defRPr/>
          </a:pPr>
          <a:r>
            <a:rPr lang="en-US" cap="none" sz="600" b="0" i="0" u="none" baseline="0">
              <a:solidFill>
                <a:srgbClr val="000000"/>
              </a:solidFill>
              <a:latin typeface="ＭＳ Ｐゴシック"/>
              <a:ea typeface="ＭＳ Ｐゴシック"/>
              <a:cs typeface="ＭＳ Ｐゴシック"/>
            </a:rPr>
            <a:t>順位</a:t>
          </a:r>
        </a:p>
      </xdr:txBody>
    </xdr:sp>
    <xdr:clientData/>
  </xdr:twoCellAnchor>
  <xdr:twoCellAnchor>
    <xdr:from>
      <xdr:col>8</xdr:col>
      <xdr:colOff>19050</xdr:colOff>
      <xdr:row>3</xdr:row>
      <xdr:rowOff>238125</xdr:rowOff>
    </xdr:from>
    <xdr:to>
      <xdr:col>8</xdr:col>
      <xdr:colOff>276225</xdr:colOff>
      <xdr:row>4</xdr:row>
      <xdr:rowOff>66675</xdr:rowOff>
    </xdr:to>
    <xdr:sp>
      <xdr:nvSpPr>
        <xdr:cNvPr id="3" name="Oval 3"/>
        <xdr:cNvSpPr>
          <a:spLocks/>
        </xdr:cNvSpPr>
      </xdr:nvSpPr>
      <xdr:spPr>
        <a:xfrm>
          <a:off x="4200525" y="895350"/>
          <a:ext cx="257175" cy="257175"/>
        </a:xfrm>
        <a:prstGeom prst="ellipse">
          <a:avLst/>
        </a:prstGeom>
        <a:noFill/>
        <a:ln w="9525" cmpd="sng">
          <a:solidFill>
            <a:srgbClr val="000000"/>
          </a:solidFill>
          <a:headEnd type="none"/>
          <a:tailEnd type="none"/>
        </a:ln>
      </xdr:spPr>
      <xdr:txBody>
        <a:bodyPr vertOverflow="clip" wrap="square" lIns="0" tIns="36000" rIns="0" bIns="0"/>
        <a:p>
          <a:pPr algn="ctr">
            <a:defRPr/>
          </a:pPr>
          <a:r>
            <a:rPr lang="en-US" cap="none" sz="600" b="0" i="0" u="none" baseline="0">
              <a:solidFill>
                <a:srgbClr val="000000"/>
              </a:solidFill>
              <a:latin typeface="ＭＳ Ｐゴシック"/>
              <a:ea typeface="ＭＳ Ｐゴシック"/>
              <a:cs typeface="ＭＳ Ｐゴシック"/>
            </a:rPr>
            <a:t>順位</a:t>
          </a:r>
        </a:p>
      </xdr:txBody>
    </xdr:sp>
    <xdr:clientData/>
  </xdr:twoCellAnchor>
  <xdr:twoCellAnchor>
    <xdr:from>
      <xdr:col>16</xdr:col>
      <xdr:colOff>28575</xdr:colOff>
      <xdr:row>3</xdr:row>
      <xdr:rowOff>228600</xdr:rowOff>
    </xdr:from>
    <xdr:to>
      <xdr:col>16</xdr:col>
      <xdr:colOff>295275</xdr:colOff>
      <xdr:row>4</xdr:row>
      <xdr:rowOff>57150</xdr:rowOff>
    </xdr:to>
    <xdr:sp>
      <xdr:nvSpPr>
        <xdr:cNvPr id="4" name="Oval 4"/>
        <xdr:cNvSpPr>
          <a:spLocks/>
        </xdr:cNvSpPr>
      </xdr:nvSpPr>
      <xdr:spPr>
        <a:xfrm>
          <a:off x="9363075" y="885825"/>
          <a:ext cx="266700" cy="257175"/>
        </a:xfrm>
        <a:prstGeom prst="ellipse">
          <a:avLst/>
        </a:prstGeom>
        <a:noFill/>
        <a:ln w="9525" cmpd="sng">
          <a:solidFill>
            <a:srgbClr val="000000"/>
          </a:solidFill>
          <a:headEnd type="none"/>
          <a:tailEnd type="none"/>
        </a:ln>
      </xdr:spPr>
      <xdr:txBody>
        <a:bodyPr vertOverflow="clip" wrap="square" lIns="0" tIns="36000" rIns="0" bIns="0"/>
        <a:p>
          <a:pPr algn="ctr">
            <a:defRPr/>
          </a:pPr>
          <a:r>
            <a:rPr lang="en-US" cap="none" sz="600" b="0" i="0" u="none" baseline="0">
              <a:solidFill>
                <a:srgbClr val="000000"/>
              </a:solidFill>
              <a:latin typeface="ＭＳ Ｐゴシック"/>
              <a:ea typeface="ＭＳ Ｐゴシック"/>
              <a:cs typeface="ＭＳ Ｐゴシック"/>
            </a:rPr>
            <a:t>順位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15</xdr:row>
      <xdr:rowOff>57150</xdr:rowOff>
    </xdr:from>
    <xdr:to>
      <xdr:col>4</xdr:col>
      <xdr:colOff>180975</xdr:colOff>
      <xdr:row>16</xdr:row>
      <xdr:rowOff>161925</xdr:rowOff>
    </xdr:to>
    <xdr:sp>
      <xdr:nvSpPr>
        <xdr:cNvPr id="1" name="右中かっこ 4"/>
        <xdr:cNvSpPr>
          <a:spLocks/>
        </xdr:cNvSpPr>
      </xdr:nvSpPr>
      <xdr:spPr>
        <a:xfrm>
          <a:off x="3076575" y="3152775"/>
          <a:ext cx="85725" cy="314325"/>
        </a:xfrm>
        <a:prstGeom prst="rightBrac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15</xdr:row>
      <xdr:rowOff>57150</xdr:rowOff>
    </xdr:from>
    <xdr:to>
      <xdr:col>3</xdr:col>
      <xdr:colOff>180975</xdr:colOff>
      <xdr:row>16</xdr:row>
      <xdr:rowOff>161925</xdr:rowOff>
    </xdr:to>
    <xdr:sp>
      <xdr:nvSpPr>
        <xdr:cNvPr id="2" name="右中かっこ 5"/>
        <xdr:cNvSpPr>
          <a:spLocks/>
        </xdr:cNvSpPr>
      </xdr:nvSpPr>
      <xdr:spPr>
        <a:xfrm>
          <a:off x="2295525" y="3152775"/>
          <a:ext cx="85725" cy="314325"/>
        </a:xfrm>
        <a:prstGeom prst="rightBrac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9525</xdr:rowOff>
    </xdr:from>
    <xdr:to>
      <xdr:col>15</xdr:col>
      <xdr:colOff>0</xdr:colOff>
      <xdr:row>20</xdr:row>
      <xdr:rowOff>9525</xdr:rowOff>
    </xdr:to>
    <xdr:sp>
      <xdr:nvSpPr>
        <xdr:cNvPr id="1" name="直線コネクタ 13"/>
        <xdr:cNvSpPr>
          <a:spLocks/>
        </xdr:cNvSpPr>
      </xdr:nvSpPr>
      <xdr:spPr>
        <a:xfrm>
          <a:off x="0" y="3448050"/>
          <a:ext cx="8896350" cy="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12304;&#20869;&#37096;&#20316;&#26989;&#29992;&#12305;\02&#20154;&#21475;&#29983;&#35336;&#25945;&#32946;&#25285;&#24403;\&#12304;&#22269;&#21218;&#35519;&#26619;&#12305;\&#65320;&#65298;&#65298;&#22269;&#21218;&#35519;&#26619;\03&#12304;&#35519;&#26619;&#32080;&#26524;&#65288;&#20844;&#34920;&#31561;&#65289;&#12305;\&#20107;&#24460;&#24195;&#22577;&#38306;&#20418;&#65288;&#34920;&#12539;&#12464;&#12521;&#12501;&#65289;\&#65288;&#34920;&#65289;&#37117;&#36947;&#24220;&#30476;&#21029;&#20154;&#21475;&#12289;&#19990;&#24111;&#2596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01"/>
      <sheetName val="a001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38:E39"/>
  <sheetViews>
    <sheetView showGridLines="0" view="pageLayout" zoomScaleNormal="90" workbookViewId="0" topLeftCell="A7">
      <selection activeCell="A7" sqref="A1:IV16384"/>
    </sheetView>
  </sheetViews>
  <sheetFormatPr defaultColWidth="9.00390625" defaultRowHeight="13.5"/>
  <cols>
    <col min="1" max="1" width="7.375" style="1063" customWidth="1"/>
    <col min="2" max="14" width="9.00390625" style="1063" customWidth="1"/>
    <col min="15" max="15" width="7.375" style="1063" customWidth="1"/>
    <col min="16" max="16384" width="9.00390625" style="1063" customWidth="1"/>
  </cols>
  <sheetData>
    <row r="1" ht="13.5"/>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5.75">
      <c r="E38" s="1178"/>
    </row>
    <row r="39" ht="14.25">
      <c r="E39" s="100"/>
    </row>
  </sheetData>
  <sheetProtection/>
  <printOptions/>
  <pageMargins left="0.7874015748031497" right="0.7874015748031497" top="0.7874015748031497" bottom="0.7874015748031497"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L45"/>
  <sheetViews>
    <sheetView view="pageLayout" zoomScale="90" zoomScaleNormal="90" zoomScalePageLayoutView="90" workbookViewId="0" topLeftCell="A1">
      <selection activeCell="B42" sqref="B42"/>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969"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thickBot="1">
      <c r="A1" s="971" t="s">
        <v>863</v>
      </c>
      <c r="B1" s="971"/>
      <c r="C1" s="971"/>
      <c r="D1" s="971"/>
      <c r="E1" s="5"/>
      <c r="F1" s="4"/>
      <c r="G1" s="5"/>
      <c r="H1" s="9"/>
      <c r="I1" s="5"/>
      <c r="J1" s="5"/>
      <c r="K1" s="36" t="s">
        <v>167</v>
      </c>
    </row>
    <row r="2" spans="1:11" ht="13.5" customHeight="1" thickBot="1">
      <c r="A2" s="333" t="s">
        <v>136</v>
      </c>
      <c r="B2" s="718" t="s">
        <v>177</v>
      </c>
      <c r="C2" s="939" t="s">
        <v>523</v>
      </c>
      <c r="D2" s="355" t="s">
        <v>524</v>
      </c>
      <c r="E2" s="355" t="s">
        <v>522</v>
      </c>
      <c r="F2" s="4"/>
      <c r="G2" s="333" t="s">
        <v>199</v>
      </c>
      <c r="H2" s="438" t="s">
        <v>177</v>
      </c>
      <c r="I2" s="939" t="s">
        <v>523</v>
      </c>
      <c r="J2" s="355" t="s">
        <v>524</v>
      </c>
      <c r="K2" s="355" t="s">
        <v>522</v>
      </c>
    </row>
    <row r="3" spans="1:11" ht="13.5" customHeight="1">
      <c r="A3" s="943" t="s">
        <v>525</v>
      </c>
      <c r="B3" s="945">
        <f>C3+D3</f>
        <v>207</v>
      </c>
      <c r="C3" s="977">
        <v>101</v>
      </c>
      <c r="D3" s="949">
        <v>106</v>
      </c>
      <c r="E3" s="949">
        <v>66</v>
      </c>
      <c r="F3" s="4"/>
      <c r="G3" s="369" t="s">
        <v>50</v>
      </c>
      <c r="H3" s="947">
        <f>I3+J3</f>
        <v>288</v>
      </c>
      <c r="I3" s="977">
        <v>143</v>
      </c>
      <c r="J3" s="949">
        <v>145</v>
      </c>
      <c r="K3" s="949">
        <v>103</v>
      </c>
    </row>
    <row r="4" spans="1:11" ht="13.5" customHeight="1">
      <c r="A4" s="365" t="s">
        <v>526</v>
      </c>
      <c r="B4" s="986">
        <f aca="true" t="shared" si="0" ref="B4:B10">C4+D4</f>
        <v>189</v>
      </c>
      <c r="C4" s="987">
        <v>81</v>
      </c>
      <c r="D4" s="988">
        <v>108</v>
      </c>
      <c r="E4" s="988">
        <v>66</v>
      </c>
      <c r="F4" s="4"/>
      <c r="G4" s="365" t="s">
        <v>51</v>
      </c>
      <c r="H4" s="389">
        <f>I4+J4</f>
        <v>795</v>
      </c>
      <c r="I4" s="987">
        <v>357</v>
      </c>
      <c r="J4" s="988">
        <v>438</v>
      </c>
      <c r="K4" s="988">
        <v>346</v>
      </c>
    </row>
    <row r="5" spans="1:11" ht="13.5" customHeight="1">
      <c r="A5" s="365" t="s">
        <v>625</v>
      </c>
      <c r="B5" s="986">
        <f t="shared" si="0"/>
        <v>513</v>
      </c>
      <c r="C5" s="987">
        <v>248</v>
      </c>
      <c r="D5" s="988">
        <v>265</v>
      </c>
      <c r="E5" s="988">
        <v>170</v>
      </c>
      <c r="F5" s="4"/>
      <c r="G5" s="365" t="s">
        <v>52</v>
      </c>
      <c r="H5" s="389">
        <f aca="true" t="shared" si="1" ref="H5:H18">I5+J5</f>
        <v>137</v>
      </c>
      <c r="I5" s="987">
        <v>64</v>
      </c>
      <c r="J5" s="988">
        <v>73</v>
      </c>
      <c r="K5" s="988">
        <v>60</v>
      </c>
    </row>
    <row r="6" spans="1:11" ht="13.5" customHeight="1">
      <c r="A6" s="365" t="s">
        <v>626</v>
      </c>
      <c r="B6" s="986">
        <f t="shared" si="0"/>
        <v>185</v>
      </c>
      <c r="C6" s="987">
        <v>87</v>
      </c>
      <c r="D6" s="988">
        <v>98</v>
      </c>
      <c r="E6" s="988">
        <v>58</v>
      </c>
      <c r="F6" s="4"/>
      <c r="G6" s="365" t="s">
        <v>53</v>
      </c>
      <c r="H6" s="389">
        <f t="shared" si="1"/>
        <v>220</v>
      </c>
      <c r="I6" s="987">
        <v>106</v>
      </c>
      <c r="J6" s="988">
        <v>114</v>
      </c>
      <c r="K6" s="988">
        <v>91</v>
      </c>
    </row>
    <row r="7" spans="1:11" ht="13.5" customHeight="1">
      <c r="A7" s="365" t="s">
        <v>147</v>
      </c>
      <c r="B7" s="986">
        <f t="shared" si="0"/>
        <v>305</v>
      </c>
      <c r="C7" s="987">
        <v>143</v>
      </c>
      <c r="D7" s="988">
        <v>162</v>
      </c>
      <c r="E7" s="988">
        <v>103</v>
      </c>
      <c r="F7" s="4"/>
      <c r="G7" s="365" t="s">
        <v>54</v>
      </c>
      <c r="H7" s="389">
        <f t="shared" si="1"/>
        <v>501</v>
      </c>
      <c r="I7" s="987">
        <v>242</v>
      </c>
      <c r="J7" s="988">
        <v>259</v>
      </c>
      <c r="K7" s="988">
        <v>190</v>
      </c>
    </row>
    <row r="8" spans="1:11" ht="13.5" customHeight="1">
      <c r="A8" s="365" t="s">
        <v>148</v>
      </c>
      <c r="B8" s="986">
        <f t="shared" si="0"/>
        <v>296</v>
      </c>
      <c r="C8" s="987">
        <v>142</v>
      </c>
      <c r="D8" s="988">
        <v>154</v>
      </c>
      <c r="E8" s="988">
        <v>89</v>
      </c>
      <c r="F8" s="4"/>
      <c r="G8" s="365" t="s">
        <v>55</v>
      </c>
      <c r="H8" s="389">
        <f t="shared" si="1"/>
        <v>144</v>
      </c>
      <c r="I8" s="987">
        <v>71</v>
      </c>
      <c r="J8" s="988">
        <v>73</v>
      </c>
      <c r="K8" s="988">
        <v>57</v>
      </c>
    </row>
    <row r="9" spans="1:11" ht="13.5" customHeight="1">
      <c r="A9" s="365" t="s">
        <v>149</v>
      </c>
      <c r="B9" s="986">
        <f t="shared" si="0"/>
        <v>587</v>
      </c>
      <c r="C9" s="987">
        <v>277</v>
      </c>
      <c r="D9" s="988">
        <v>310</v>
      </c>
      <c r="E9" s="988">
        <v>211</v>
      </c>
      <c r="F9" s="4"/>
      <c r="G9" s="365" t="s">
        <v>56</v>
      </c>
      <c r="H9" s="389">
        <f t="shared" si="1"/>
        <v>576</v>
      </c>
      <c r="I9" s="987">
        <v>271</v>
      </c>
      <c r="J9" s="988">
        <v>305</v>
      </c>
      <c r="K9" s="988">
        <v>211</v>
      </c>
    </row>
    <row r="10" spans="1:11" ht="13.5" customHeight="1" thickBot="1">
      <c r="A10" s="943" t="s">
        <v>100</v>
      </c>
      <c r="B10" s="945">
        <f t="shared" si="0"/>
        <v>200</v>
      </c>
      <c r="C10" s="977">
        <v>87</v>
      </c>
      <c r="D10" s="949">
        <v>113</v>
      </c>
      <c r="E10" s="949">
        <v>57</v>
      </c>
      <c r="F10" s="4"/>
      <c r="G10" s="365" t="s">
        <v>57</v>
      </c>
      <c r="H10" s="389">
        <f t="shared" si="1"/>
        <v>512</v>
      </c>
      <c r="I10" s="987">
        <v>232</v>
      </c>
      <c r="J10" s="988">
        <v>280</v>
      </c>
      <c r="K10" s="988">
        <v>177</v>
      </c>
    </row>
    <row r="11" spans="1:11" ht="13.5" customHeight="1" thickBot="1">
      <c r="A11" s="944" t="s">
        <v>101</v>
      </c>
      <c r="B11" s="946">
        <f>SUM(B3:B10)</f>
        <v>2482</v>
      </c>
      <c r="C11" s="979">
        <f>SUM(C3:C10)</f>
        <v>1166</v>
      </c>
      <c r="D11" s="950">
        <f>SUM(D3:D10)</f>
        <v>1316</v>
      </c>
      <c r="E11" s="950">
        <f>SUM(E3:E10)</f>
        <v>820</v>
      </c>
      <c r="F11" s="4"/>
      <c r="G11" s="365" t="s">
        <v>58</v>
      </c>
      <c r="H11" s="389">
        <f t="shared" si="1"/>
        <v>210</v>
      </c>
      <c r="I11" s="987">
        <v>93</v>
      </c>
      <c r="J11" s="988">
        <v>117</v>
      </c>
      <c r="K11" s="988">
        <v>101</v>
      </c>
    </row>
    <row r="12" spans="1:11" ht="13.5" customHeight="1" thickBot="1">
      <c r="A12" s="14"/>
      <c r="B12" s="5"/>
      <c r="C12" s="5"/>
      <c r="D12" s="5"/>
      <c r="E12" s="5"/>
      <c r="F12" s="4"/>
      <c r="G12" s="365" t="s">
        <v>374</v>
      </c>
      <c r="H12" s="389">
        <f t="shared" si="1"/>
        <v>290</v>
      </c>
      <c r="I12" s="987">
        <v>134</v>
      </c>
      <c r="J12" s="988">
        <v>156</v>
      </c>
      <c r="K12" s="988">
        <v>121</v>
      </c>
    </row>
    <row r="13" spans="1:11" ht="13.5" customHeight="1" thickBot="1">
      <c r="A13" s="333" t="s">
        <v>137</v>
      </c>
      <c r="B13" s="355" t="s">
        <v>177</v>
      </c>
      <c r="C13" s="939" t="s">
        <v>523</v>
      </c>
      <c r="D13" s="355" t="s">
        <v>524</v>
      </c>
      <c r="E13" s="719" t="s">
        <v>522</v>
      </c>
      <c r="F13" s="4"/>
      <c r="G13" s="365" t="s">
        <v>375</v>
      </c>
      <c r="H13" s="389">
        <f t="shared" si="1"/>
        <v>360</v>
      </c>
      <c r="I13" s="987">
        <v>158</v>
      </c>
      <c r="J13" s="988">
        <v>202</v>
      </c>
      <c r="K13" s="988">
        <v>125</v>
      </c>
    </row>
    <row r="14" spans="1:11" ht="13.5" customHeight="1">
      <c r="A14" s="943" t="s">
        <v>103</v>
      </c>
      <c r="B14" s="949">
        <f>C14+D14</f>
        <v>565</v>
      </c>
      <c r="C14" s="977">
        <v>269</v>
      </c>
      <c r="D14" s="949">
        <v>296</v>
      </c>
      <c r="E14" s="951">
        <v>174</v>
      </c>
      <c r="F14" s="4"/>
      <c r="G14" s="365" t="s">
        <v>231</v>
      </c>
      <c r="H14" s="389">
        <f t="shared" si="1"/>
        <v>306</v>
      </c>
      <c r="I14" s="987">
        <v>118</v>
      </c>
      <c r="J14" s="988">
        <v>188</v>
      </c>
      <c r="K14" s="988">
        <v>90</v>
      </c>
    </row>
    <row r="15" spans="1:11" ht="13.5" customHeight="1">
      <c r="A15" s="365" t="s">
        <v>104</v>
      </c>
      <c r="B15" s="988">
        <f aca="true" t="shared" si="2" ref="B15:B29">C15+D15</f>
        <v>443</v>
      </c>
      <c r="C15" s="987">
        <v>206</v>
      </c>
      <c r="D15" s="988">
        <v>237</v>
      </c>
      <c r="E15" s="989">
        <v>142</v>
      </c>
      <c r="F15" s="4"/>
      <c r="G15" s="365" t="s">
        <v>232</v>
      </c>
      <c r="H15" s="389">
        <f t="shared" si="1"/>
        <v>500</v>
      </c>
      <c r="I15" s="987">
        <v>245</v>
      </c>
      <c r="J15" s="988">
        <v>255</v>
      </c>
      <c r="K15" s="988">
        <v>214</v>
      </c>
    </row>
    <row r="16" spans="1:11" ht="13.5" customHeight="1">
      <c r="A16" s="365" t="s">
        <v>105</v>
      </c>
      <c r="B16" s="988">
        <f t="shared" si="2"/>
        <v>92</v>
      </c>
      <c r="C16" s="987">
        <v>47</v>
      </c>
      <c r="D16" s="988">
        <v>45</v>
      </c>
      <c r="E16" s="989">
        <v>50</v>
      </c>
      <c r="F16" s="4"/>
      <c r="G16" s="365" t="s">
        <v>233</v>
      </c>
      <c r="H16" s="389">
        <f t="shared" si="1"/>
        <v>182</v>
      </c>
      <c r="I16" s="987">
        <v>91</v>
      </c>
      <c r="J16" s="988">
        <v>91</v>
      </c>
      <c r="K16" s="988">
        <v>79</v>
      </c>
    </row>
    <row r="17" spans="1:11" ht="13.5" customHeight="1">
      <c r="A17" s="365" t="s">
        <v>106</v>
      </c>
      <c r="B17" s="988">
        <f t="shared" si="2"/>
        <v>621</v>
      </c>
      <c r="C17" s="987">
        <v>258</v>
      </c>
      <c r="D17" s="988">
        <v>363</v>
      </c>
      <c r="E17" s="989">
        <v>189</v>
      </c>
      <c r="F17" s="4"/>
      <c r="G17" s="365" t="s">
        <v>234</v>
      </c>
      <c r="H17" s="389">
        <f t="shared" si="1"/>
        <v>226</v>
      </c>
      <c r="I17" s="987">
        <v>106</v>
      </c>
      <c r="J17" s="988">
        <v>120</v>
      </c>
      <c r="K17" s="988">
        <v>93</v>
      </c>
    </row>
    <row r="18" spans="1:11" ht="13.5" customHeight="1" thickBot="1">
      <c r="A18" s="365" t="s">
        <v>107</v>
      </c>
      <c r="B18" s="988">
        <f t="shared" si="2"/>
        <v>944</v>
      </c>
      <c r="C18" s="987">
        <v>476</v>
      </c>
      <c r="D18" s="988">
        <v>468</v>
      </c>
      <c r="E18" s="989">
        <v>370</v>
      </c>
      <c r="F18" s="4"/>
      <c r="G18" s="943" t="s">
        <v>235</v>
      </c>
      <c r="H18" s="947">
        <f t="shared" si="1"/>
        <v>792</v>
      </c>
      <c r="I18" s="977">
        <v>339</v>
      </c>
      <c r="J18" s="949">
        <v>453</v>
      </c>
      <c r="K18" s="949">
        <v>234</v>
      </c>
    </row>
    <row r="19" spans="1:11" ht="13.5" customHeight="1" thickBot="1">
      <c r="A19" s="365" t="s">
        <v>108</v>
      </c>
      <c r="B19" s="988">
        <f t="shared" si="2"/>
        <v>219</v>
      </c>
      <c r="C19" s="987">
        <v>100</v>
      </c>
      <c r="D19" s="988">
        <v>119</v>
      </c>
      <c r="E19" s="989">
        <v>60</v>
      </c>
      <c r="F19" s="4"/>
      <c r="G19" s="944" t="s">
        <v>101</v>
      </c>
      <c r="H19" s="948">
        <f>SUM(H3:H18)</f>
        <v>6039</v>
      </c>
      <c r="I19" s="979">
        <f>SUM(I3:I18)</f>
        <v>2770</v>
      </c>
      <c r="J19" s="950">
        <f>SUM(J3:J18)</f>
        <v>3269</v>
      </c>
      <c r="K19" s="950">
        <f>SUM(K3:K18)</f>
        <v>2292</v>
      </c>
    </row>
    <row r="20" spans="1:8" ht="13.5" customHeight="1" thickBot="1">
      <c r="A20" s="365" t="s">
        <v>109</v>
      </c>
      <c r="B20" s="990">
        <f t="shared" si="2"/>
        <v>249</v>
      </c>
      <c r="C20" s="991">
        <v>119</v>
      </c>
      <c r="D20" s="990">
        <v>130</v>
      </c>
      <c r="E20" s="992">
        <v>120</v>
      </c>
      <c r="F20" s="4"/>
      <c r="H20" s="15"/>
    </row>
    <row r="21" spans="1:11" ht="13.5" customHeight="1" thickBot="1">
      <c r="A21" s="365" t="s">
        <v>110</v>
      </c>
      <c r="B21" s="988">
        <f t="shared" si="2"/>
        <v>373</v>
      </c>
      <c r="C21" s="987">
        <v>167</v>
      </c>
      <c r="D21" s="988">
        <v>206</v>
      </c>
      <c r="E21" s="989">
        <v>142</v>
      </c>
      <c r="F21" s="4"/>
      <c r="G21" s="333" t="s">
        <v>200</v>
      </c>
      <c r="H21" s="355" t="s">
        <v>177</v>
      </c>
      <c r="I21" s="939" t="s">
        <v>523</v>
      </c>
      <c r="J21" s="355" t="s">
        <v>524</v>
      </c>
      <c r="K21" s="355" t="s">
        <v>522</v>
      </c>
    </row>
    <row r="22" spans="1:11" ht="13.5" customHeight="1">
      <c r="A22" s="365" t="s">
        <v>111</v>
      </c>
      <c r="B22" s="988">
        <f t="shared" si="2"/>
        <v>336</v>
      </c>
      <c r="C22" s="987">
        <v>156</v>
      </c>
      <c r="D22" s="988">
        <v>180</v>
      </c>
      <c r="E22" s="989">
        <v>138</v>
      </c>
      <c r="F22" s="4"/>
      <c r="G22" s="943" t="s">
        <v>491</v>
      </c>
      <c r="H22" s="949">
        <f>I22+J22</f>
        <v>378</v>
      </c>
      <c r="I22" s="977">
        <v>186</v>
      </c>
      <c r="J22" s="949">
        <v>192</v>
      </c>
      <c r="K22" s="949">
        <v>165</v>
      </c>
    </row>
    <row r="23" spans="1:11" ht="13.5" customHeight="1">
      <c r="A23" s="365" t="s">
        <v>112</v>
      </c>
      <c r="B23" s="988">
        <f t="shared" si="2"/>
        <v>131</v>
      </c>
      <c r="C23" s="987">
        <v>56</v>
      </c>
      <c r="D23" s="988">
        <v>75</v>
      </c>
      <c r="E23" s="989">
        <v>43</v>
      </c>
      <c r="F23" s="4"/>
      <c r="G23" s="365" t="s">
        <v>139</v>
      </c>
      <c r="H23" s="988">
        <f>I23+J23</f>
        <v>223</v>
      </c>
      <c r="I23" s="987">
        <v>93</v>
      </c>
      <c r="J23" s="988">
        <v>130</v>
      </c>
      <c r="K23" s="988">
        <v>101</v>
      </c>
    </row>
    <row r="24" spans="1:11" ht="13.5" customHeight="1">
      <c r="A24" s="365" t="s">
        <v>113</v>
      </c>
      <c r="B24" s="988">
        <f t="shared" si="2"/>
        <v>51</v>
      </c>
      <c r="C24" s="987">
        <v>20</v>
      </c>
      <c r="D24" s="988">
        <v>31</v>
      </c>
      <c r="E24" s="989">
        <v>21</v>
      </c>
      <c r="F24" s="4"/>
      <c r="G24" s="365" t="s">
        <v>140</v>
      </c>
      <c r="H24" s="988">
        <f aca="true" t="shared" si="3" ref="H24:H41">I24+J24</f>
        <v>331</v>
      </c>
      <c r="I24" s="987">
        <v>141</v>
      </c>
      <c r="J24" s="988">
        <v>190</v>
      </c>
      <c r="K24" s="988">
        <v>140</v>
      </c>
    </row>
    <row r="25" spans="1:11" ht="13.5" customHeight="1">
      <c r="A25" s="365" t="s">
        <v>114</v>
      </c>
      <c r="B25" s="988">
        <f t="shared" si="2"/>
        <v>237</v>
      </c>
      <c r="C25" s="987">
        <v>109</v>
      </c>
      <c r="D25" s="988">
        <v>128</v>
      </c>
      <c r="E25" s="989">
        <v>94</v>
      </c>
      <c r="F25" s="4"/>
      <c r="G25" s="365" t="s">
        <v>141</v>
      </c>
      <c r="H25" s="988">
        <f t="shared" si="3"/>
        <v>158</v>
      </c>
      <c r="I25" s="987">
        <v>67</v>
      </c>
      <c r="J25" s="988">
        <v>91</v>
      </c>
      <c r="K25" s="988">
        <v>58</v>
      </c>
    </row>
    <row r="26" spans="1:11" ht="13.5" customHeight="1">
      <c r="A26" s="365" t="s">
        <v>102</v>
      </c>
      <c r="B26" s="988">
        <f t="shared" si="2"/>
        <v>1801</v>
      </c>
      <c r="C26" s="987">
        <v>794</v>
      </c>
      <c r="D26" s="988">
        <v>1007</v>
      </c>
      <c r="E26" s="989">
        <v>750</v>
      </c>
      <c r="F26" s="4"/>
      <c r="G26" s="365" t="s">
        <v>142</v>
      </c>
      <c r="H26" s="988">
        <f t="shared" si="3"/>
        <v>81</v>
      </c>
      <c r="I26" s="987">
        <v>35</v>
      </c>
      <c r="J26" s="988">
        <v>46</v>
      </c>
      <c r="K26" s="988">
        <v>35</v>
      </c>
    </row>
    <row r="27" spans="1:11" ht="13.5" customHeight="1">
      <c r="A27" s="365" t="s">
        <v>81</v>
      </c>
      <c r="B27" s="988">
        <f t="shared" si="2"/>
        <v>790</v>
      </c>
      <c r="C27" s="987">
        <v>365</v>
      </c>
      <c r="D27" s="988">
        <v>425</v>
      </c>
      <c r="E27" s="989">
        <v>336</v>
      </c>
      <c r="F27" s="4"/>
      <c r="G27" s="365" t="s">
        <v>143</v>
      </c>
      <c r="H27" s="988">
        <f t="shared" si="3"/>
        <v>80</v>
      </c>
      <c r="I27" s="987">
        <v>35</v>
      </c>
      <c r="J27" s="988">
        <v>45</v>
      </c>
      <c r="K27" s="988">
        <v>39</v>
      </c>
    </row>
    <row r="28" spans="1:11" ht="13.5" customHeight="1">
      <c r="A28" s="365" t="s">
        <v>82</v>
      </c>
      <c r="B28" s="988">
        <f t="shared" si="2"/>
        <v>286</v>
      </c>
      <c r="C28" s="987">
        <v>133</v>
      </c>
      <c r="D28" s="988">
        <v>153</v>
      </c>
      <c r="E28" s="989">
        <v>140</v>
      </c>
      <c r="F28" s="4"/>
      <c r="G28" s="365" t="s">
        <v>379</v>
      </c>
      <c r="H28" s="988">
        <f t="shared" si="3"/>
        <v>290</v>
      </c>
      <c r="I28" s="987">
        <v>138</v>
      </c>
      <c r="J28" s="988">
        <v>152</v>
      </c>
      <c r="K28" s="988">
        <v>126</v>
      </c>
    </row>
    <row r="29" spans="1:11" s="71" customFormat="1" ht="13.5" customHeight="1" thickBot="1">
      <c r="A29" s="943" t="s">
        <v>494</v>
      </c>
      <c r="B29" s="955">
        <f t="shared" si="2"/>
        <v>138</v>
      </c>
      <c r="C29" s="982">
        <v>63</v>
      </c>
      <c r="D29" s="955">
        <v>75</v>
      </c>
      <c r="E29" s="953">
        <v>57</v>
      </c>
      <c r="G29" s="365" t="s">
        <v>380</v>
      </c>
      <c r="H29" s="990">
        <f t="shared" si="3"/>
        <v>167</v>
      </c>
      <c r="I29" s="991">
        <v>83</v>
      </c>
      <c r="J29" s="990">
        <v>84</v>
      </c>
      <c r="K29" s="990">
        <v>78</v>
      </c>
    </row>
    <row r="30" spans="1:11" ht="13.5" customHeight="1" thickBot="1">
      <c r="A30" s="944" t="s">
        <v>101</v>
      </c>
      <c r="B30" s="950">
        <f>SUM(B14:B29)</f>
        <v>7276</v>
      </c>
      <c r="C30" s="979">
        <f>SUM(C14:C29)</f>
        <v>3338</v>
      </c>
      <c r="D30" s="950">
        <f>SUM(D14:D29)</f>
        <v>3938</v>
      </c>
      <c r="E30" s="952">
        <f>SUM(E14:E29)</f>
        <v>2826</v>
      </c>
      <c r="F30" s="4"/>
      <c r="G30" s="365" t="s">
        <v>381</v>
      </c>
      <c r="H30" s="988">
        <f t="shared" si="3"/>
        <v>66</v>
      </c>
      <c r="I30" s="987">
        <v>29</v>
      </c>
      <c r="J30" s="988">
        <v>37</v>
      </c>
      <c r="K30" s="988">
        <v>23</v>
      </c>
    </row>
    <row r="31" spans="1:11" ht="13.5" customHeight="1" thickBot="1">
      <c r="A31" s="14"/>
      <c r="B31" s="5"/>
      <c r="C31" s="5"/>
      <c r="D31" s="5"/>
      <c r="E31" s="5"/>
      <c r="F31" s="4"/>
      <c r="G31" s="365" t="s">
        <v>382</v>
      </c>
      <c r="H31" s="988">
        <f t="shared" si="3"/>
        <v>201</v>
      </c>
      <c r="I31" s="987">
        <v>83</v>
      </c>
      <c r="J31" s="988">
        <v>118</v>
      </c>
      <c r="K31" s="988">
        <v>88</v>
      </c>
    </row>
    <row r="32" spans="1:11" ht="13.5" customHeight="1" thickBot="1">
      <c r="A32" s="333" t="s">
        <v>138</v>
      </c>
      <c r="B32" s="438" t="s">
        <v>177</v>
      </c>
      <c r="C32" s="939" t="s">
        <v>523</v>
      </c>
      <c r="D32" s="438" t="s">
        <v>524</v>
      </c>
      <c r="E32" s="719" t="s">
        <v>522</v>
      </c>
      <c r="F32" s="4"/>
      <c r="G32" s="365" t="s">
        <v>383</v>
      </c>
      <c r="H32" s="988">
        <f t="shared" si="3"/>
        <v>187</v>
      </c>
      <c r="I32" s="987">
        <v>85</v>
      </c>
      <c r="J32" s="988">
        <v>102</v>
      </c>
      <c r="K32" s="988">
        <v>94</v>
      </c>
    </row>
    <row r="33" spans="1:11" ht="13.5" customHeight="1">
      <c r="A33" s="943" t="s">
        <v>495</v>
      </c>
      <c r="B33" s="947">
        <f>C33+D33</f>
        <v>1529</v>
      </c>
      <c r="C33" s="977">
        <v>682</v>
      </c>
      <c r="D33" s="947">
        <v>847</v>
      </c>
      <c r="E33" s="951">
        <v>392</v>
      </c>
      <c r="F33" s="4"/>
      <c r="G33" s="365" t="s">
        <v>202</v>
      </c>
      <c r="H33" s="988">
        <f t="shared" si="3"/>
        <v>59</v>
      </c>
      <c r="I33" s="987">
        <v>28</v>
      </c>
      <c r="J33" s="988">
        <v>31</v>
      </c>
      <c r="K33" s="988">
        <v>27</v>
      </c>
    </row>
    <row r="34" spans="1:11" ht="13.5" customHeight="1">
      <c r="A34" s="365" t="s">
        <v>496</v>
      </c>
      <c r="B34" s="389">
        <f>C34+D34</f>
        <v>985</v>
      </c>
      <c r="C34" s="987">
        <v>475</v>
      </c>
      <c r="D34" s="389">
        <v>510</v>
      </c>
      <c r="E34" s="989">
        <v>416</v>
      </c>
      <c r="F34" s="4"/>
      <c r="G34" s="365" t="s">
        <v>241</v>
      </c>
      <c r="H34" s="988">
        <v>182</v>
      </c>
      <c r="I34" s="987">
        <v>85</v>
      </c>
      <c r="J34" s="988">
        <v>97</v>
      </c>
      <c r="K34" s="988">
        <v>61</v>
      </c>
    </row>
    <row r="35" spans="1:11" ht="13.5" customHeight="1">
      <c r="A35" s="365" t="s">
        <v>497</v>
      </c>
      <c r="B35" s="389">
        <f aca="true" t="shared" si="4" ref="B35:B40">C35+D35</f>
        <v>601</v>
      </c>
      <c r="C35" s="987">
        <v>294</v>
      </c>
      <c r="D35" s="389">
        <v>307</v>
      </c>
      <c r="E35" s="989">
        <v>241</v>
      </c>
      <c r="F35" s="4"/>
      <c r="G35" s="365" t="s">
        <v>242</v>
      </c>
      <c r="H35" s="988">
        <f t="shared" si="3"/>
        <v>215</v>
      </c>
      <c r="I35" s="987">
        <v>106</v>
      </c>
      <c r="J35" s="988">
        <v>109</v>
      </c>
      <c r="K35" s="988">
        <v>88</v>
      </c>
    </row>
    <row r="36" spans="1:11" ht="13.5" customHeight="1">
      <c r="A36" s="365" t="s">
        <v>498</v>
      </c>
      <c r="B36" s="389">
        <f t="shared" si="4"/>
        <v>426</v>
      </c>
      <c r="C36" s="987">
        <v>206</v>
      </c>
      <c r="D36" s="389">
        <v>220</v>
      </c>
      <c r="E36" s="989">
        <v>157</v>
      </c>
      <c r="F36" s="4"/>
      <c r="G36" s="365" t="s">
        <v>243</v>
      </c>
      <c r="H36" s="988">
        <f t="shared" si="3"/>
        <v>140</v>
      </c>
      <c r="I36" s="987">
        <v>65</v>
      </c>
      <c r="J36" s="988">
        <v>75</v>
      </c>
      <c r="K36" s="988">
        <v>70</v>
      </c>
    </row>
    <row r="37" spans="1:11" ht="13.5" customHeight="1">
      <c r="A37" s="365" t="s">
        <v>499</v>
      </c>
      <c r="B37" s="389">
        <f t="shared" si="4"/>
        <v>928</v>
      </c>
      <c r="C37" s="987">
        <v>453</v>
      </c>
      <c r="D37" s="389">
        <v>475</v>
      </c>
      <c r="E37" s="989">
        <v>338</v>
      </c>
      <c r="F37" s="4"/>
      <c r="G37" s="365" t="s">
        <v>244</v>
      </c>
      <c r="H37" s="988">
        <f t="shared" si="3"/>
        <v>107</v>
      </c>
      <c r="I37" s="987">
        <v>49</v>
      </c>
      <c r="J37" s="988">
        <v>58</v>
      </c>
      <c r="K37" s="988">
        <v>42</v>
      </c>
    </row>
    <row r="38" spans="1:11" ht="13.5" customHeight="1">
      <c r="A38" s="365" t="s">
        <v>500</v>
      </c>
      <c r="B38" s="389">
        <f t="shared" si="4"/>
        <v>76</v>
      </c>
      <c r="C38" s="987">
        <v>37</v>
      </c>
      <c r="D38" s="389">
        <v>39</v>
      </c>
      <c r="E38" s="989">
        <v>24</v>
      </c>
      <c r="F38" s="4"/>
      <c r="G38" s="365" t="s">
        <v>247</v>
      </c>
      <c r="H38" s="988">
        <f t="shared" si="3"/>
        <v>103</v>
      </c>
      <c r="I38" s="987">
        <v>42</v>
      </c>
      <c r="J38" s="988">
        <v>61</v>
      </c>
      <c r="K38" s="988">
        <v>40</v>
      </c>
    </row>
    <row r="39" spans="1:11" ht="13.5" customHeight="1">
      <c r="A39" s="365" t="s">
        <v>501</v>
      </c>
      <c r="B39" s="389">
        <f t="shared" si="4"/>
        <v>412</v>
      </c>
      <c r="C39" s="987">
        <v>196</v>
      </c>
      <c r="D39" s="389">
        <v>216</v>
      </c>
      <c r="E39" s="989">
        <v>114</v>
      </c>
      <c r="F39" s="4"/>
      <c r="G39" s="365" t="s">
        <v>134</v>
      </c>
      <c r="H39" s="988">
        <f t="shared" si="3"/>
        <v>123</v>
      </c>
      <c r="I39" s="987">
        <v>51</v>
      </c>
      <c r="J39" s="988">
        <v>72</v>
      </c>
      <c r="K39" s="988">
        <v>49</v>
      </c>
    </row>
    <row r="40" spans="1:11" ht="13.5" customHeight="1" thickBot="1">
      <c r="A40" s="943" t="s">
        <v>49</v>
      </c>
      <c r="B40" s="947">
        <f t="shared" si="4"/>
        <v>503</v>
      </c>
      <c r="C40" s="977">
        <v>258</v>
      </c>
      <c r="D40" s="947">
        <v>245</v>
      </c>
      <c r="E40" s="951">
        <v>156</v>
      </c>
      <c r="F40" s="4"/>
      <c r="G40" s="365" t="s">
        <v>135</v>
      </c>
      <c r="H40" s="988">
        <f t="shared" si="3"/>
        <v>112</v>
      </c>
      <c r="I40" s="987">
        <v>46</v>
      </c>
      <c r="J40" s="988">
        <v>66</v>
      </c>
      <c r="K40" s="988">
        <v>48</v>
      </c>
    </row>
    <row r="41" spans="1:11" ht="13.5" customHeight="1" thickBot="1">
      <c r="A41" s="944" t="s">
        <v>101</v>
      </c>
      <c r="B41" s="948">
        <f>SUM(B33:B40)</f>
        <v>5460</v>
      </c>
      <c r="C41" s="979">
        <f>SUM(C33:C40)</f>
        <v>2601</v>
      </c>
      <c r="D41" s="948">
        <f>SUM(D33:D40)</f>
        <v>2859</v>
      </c>
      <c r="E41" s="952">
        <f>SUM(E33:E40)</f>
        <v>1838</v>
      </c>
      <c r="F41" s="4"/>
      <c r="G41" s="958" t="s">
        <v>201</v>
      </c>
      <c r="H41" s="960">
        <f t="shared" si="3"/>
        <v>61</v>
      </c>
      <c r="I41" s="983">
        <v>26</v>
      </c>
      <c r="J41" s="960">
        <v>35</v>
      </c>
      <c r="K41" s="960">
        <v>27</v>
      </c>
    </row>
    <row r="42" spans="1:6" ht="16.5" customHeight="1">
      <c r="A42" s="45" t="s">
        <v>663</v>
      </c>
      <c r="B42" s="971"/>
      <c r="C42" s="971"/>
      <c r="F42" s="4"/>
    </row>
    <row r="43" spans="1:12" ht="16.5" customHeight="1">
      <c r="A43" s="27" t="s">
        <v>904</v>
      </c>
      <c r="B43" s="27"/>
      <c r="C43" s="27"/>
      <c r="D43" s="27"/>
      <c r="E43" s="27"/>
      <c r="F43" s="27"/>
      <c r="G43" s="27"/>
      <c r="H43" s="27"/>
      <c r="I43" s="1"/>
      <c r="J43" s="1"/>
      <c r="K43" s="1"/>
      <c r="L43" s="1"/>
    </row>
    <row r="44" ht="13.5">
      <c r="F44" s="4"/>
    </row>
    <row r="45" ht="13.5">
      <c r="F45" s="4"/>
    </row>
  </sheetData>
  <sheetProtection/>
  <printOptions/>
  <pageMargins left="0.984251968503937" right="0.984251968503937" top="0.3937007874015748" bottom="0.3937007874015748" header="0.5118110236220472" footer="0.1968503937007874"/>
  <pageSetup horizontalDpi="600" verticalDpi="600" orientation="landscape" paperSize="9" r:id="rId1"/>
  <headerFooter alignWithMargins="0">
    <oddFooter>&amp;L&amp;"ＭＳ Ｐ明朝,標準"－８－</oddFooter>
  </headerFooter>
</worksheet>
</file>

<file path=xl/worksheets/sheet11.xml><?xml version="1.0" encoding="utf-8"?>
<worksheet xmlns="http://schemas.openxmlformats.org/spreadsheetml/2006/main" xmlns:r="http://schemas.openxmlformats.org/officeDocument/2006/relationships">
  <dimension ref="A1:K48"/>
  <sheetViews>
    <sheetView view="pageLayout" zoomScale="90" zoomScaleNormal="90" zoomScalePageLayoutView="90" workbookViewId="0" topLeftCell="A1">
      <selection activeCell="A7" sqref="A1:IV16384"/>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4"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thickBot="1">
      <c r="A1" s="972" t="s">
        <v>862</v>
      </c>
      <c r="B1" s="973"/>
      <c r="C1" s="972"/>
      <c r="D1" s="972"/>
      <c r="E1" s="5"/>
      <c r="G1" s="5"/>
      <c r="H1" s="9"/>
      <c r="I1" s="5"/>
      <c r="J1" s="5"/>
      <c r="K1" s="36" t="s">
        <v>167</v>
      </c>
    </row>
    <row r="2" spans="1:11" ht="13.5" customHeight="1" thickBot="1">
      <c r="A2" s="944" t="s">
        <v>200</v>
      </c>
      <c r="B2" s="961" t="s">
        <v>177</v>
      </c>
      <c r="C2" s="940" t="s">
        <v>523</v>
      </c>
      <c r="D2" s="961" t="s">
        <v>524</v>
      </c>
      <c r="E2" s="956" t="s">
        <v>522</v>
      </c>
      <c r="G2" s="333" t="s">
        <v>77</v>
      </c>
      <c r="H2" s="438" t="s">
        <v>177</v>
      </c>
      <c r="I2" s="940" t="s">
        <v>523</v>
      </c>
      <c r="J2" s="438" t="s">
        <v>524</v>
      </c>
      <c r="K2" s="719" t="s">
        <v>447</v>
      </c>
    </row>
    <row r="3" spans="1:11" ht="13.5" customHeight="1">
      <c r="A3" s="943" t="s">
        <v>236</v>
      </c>
      <c r="B3" s="962">
        <f>C3+D3</f>
        <v>76</v>
      </c>
      <c r="C3" s="982">
        <v>35</v>
      </c>
      <c r="D3" s="962">
        <v>41</v>
      </c>
      <c r="E3" s="953">
        <v>31</v>
      </c>
      <c r="G3" s="943" t="s">
        <v>78</v>
      </c>
      <c r="H3" s="947">
        <f aca="true" t="shared" si="0" ref="H3:H14">I3+J3</f>
        <v>303</v>
      </c>
      <c r="I3" s="982">
        <v>149</v>
      </c>
      <c r="J3" s="947">
        <v>154</v>
      </c>
      <c r="K3" s="951">
        <v>94</v>
      </c>
    </row>
    <row r="4" spans="1:11" ht="13.5" customHeight="1">
      <c r="A4" s="365" t="s">
        <v>237</v>
      </c>
      <c r="B4" s="993">
        <f>C4+D4</f>
        <v>77</v>
      </c>
      <c r="C4" s="991">
        <v>37</v>
      </c>
      <c r="D4" s="993">
        <v>40</v>
      </c>
      <c r="E4" s="992">
        <v>24</v>
      </c>
      <c r="G4" s="365" t="s">
        <v>79</v>
      </c>
      <c r="H4" s="389">
        <f t="shared" si="0"/>
        <v>151</v>
      </c>
      <c r="I4" s="991">
        <v>81</v>
      </c>
      <c r="J4" s="389">
        <v>70</v>
      </c>
      <c r="K4" s="989">
        <v>45</v>
      </c>
    </row>
    <row r="5" spans="1:11" ht="13.5" customHeight="1" thickBot="1">
      <c r="A5" s="943" t="s">
        <v>238</v>
      </c>
      <c r="B5" s="962">
        <f>C5+D5</f>
        <v>87</v>
      </c>
      <c r="C5" s="982">
        <v>36</v>
      </c>
      <c r="D5" s="962">
        <v>51</v>
      </c>
      <c r="E5" s="953">
        <v>31</v>
      </c>
      <c r="G5" s="365" t="s">
        <v>425</v>
      </c>
      <c r="H5" s="389">
        <f t="shared" si="0"/>
        <v>288</v>
      </c>
      <c r="I5" s="991">
        <v>132</v>
      </c>
      <c r="J5" s="389">
        <v>156</v>
      </c>
      <c r="K5" s="989">
        <v>90</v>
      </c>
    </row>
    <row r="6" spans="1:11" ht="13.5" customHeight="1" thickBot="1">
      <c r="A6" s="944" t="s">
        <v>101</v>
      </c>
      <c r="B6" s="963">
        <v>3504</v>
      </c>
      <c r="C6" s="978">
        <v>1581</v>
      </c>
      <c r="D6" s="963">
        <v>1923</v>
      </c>
      <c r="E6" s="964">
        <v>1485</v>
      </c>
      <c r="G6" s="365" t="s">
        <v>426</v>
      </c>
      <c r="H6" s="389">
        <f t="shared" si="0"/>
        <v>486</v>
      </c>
      <c r="I6" s="991">
        <v>214</v>
      </c>
      <c r="J6" s="389">
        <v>272</v>
      </c>
      <c r="K6" s="989">
        <v>130</v>
      </c>
    </row>
    <row r="7" spans="7:11" ht="13.5" customHeight="1" thickBot="1">
      <c r="G7" s="365" t="s">
        <v>427</v>
      </c>
      <c r="H7" s="389">
        <f t="shared" si="0"/>
        <v>204</v>
      </c>
      <c r="I7" s="991">
        <v>97</v>
      </c>
      <c r="J7" s="389">
        <v>107</v>
      </c>
      <c r="K7" s="989">
        <v>48</v>
      </c>
    </row>
    <row r="8" spans="1:11" ht="13.5" customHeight="1" thickBot="1">
      <c r="A8" s="333" t="s">
        <v>178</v>
      </c>
      <c r="B8" s="438" t="s">
        <v>177</v>
      </c>
      <c r="C8" s="939" t="s">
        <v>523</v>
      </c>
      <c r="D8" s="438" t="s">
        <v>524</v>
      </c>
      <c r="E8" s="719" t="s">
        <v>522</v>
      </c>
      <c r="G8" s="365" t="s">
        <v>428</v>
      </c>
      <c r="H8" s="389">
        <f t="shared" si="0"/>
        <v>592</v>
      </c>
      <c r="I8" s="991">
        <v>283</v>
      </c>
      <c r="J8" s="389">
        <v>309</v>
      </c>
      <c r="K8" s="989">
        <v>181</v>
      </c>
    </row>
    <row r="9" spans="1:11" ht="13.5" customHeight="1">
      <c r="A9" s="943" t="s">
        <v>239</v>
      </c>
      <c r="B9" s="947">
        <f>C9+D9</f>
        <v>375</v>
      </c>
      <c r="C9" s="977">
        <v>171</v>
      </c>
      <c r="D9" s="947">
        <v>204</v>
      </c>
      <c r="E9" s="951">
        <v>142</v>
      </c>
      <c r="G9" s="365" t="s">
        <v>429</v>
      </c>
      <c r="H9" s="389">
        <f t="shared" si="0"/>
        <v>322</v>
      </c>
      <c r="I9" s="991">
        <v>155</v>
      </c>
      <c r="J9" s="389">
        <v>167</v>
      </c>
      <c r="K9" s="989">
        <v>96</v>
      </c>
    </row>
    <row r="10" spans="1:11" ht="13.5" customHeight="1">
      <c r="A10" s="366" t="s">
        <v>240</v>
      </c>
      <c r="B10" s="389">
        <f aca="true" t="shared" si="1" ref="B10:B24">C10+D10</f>
        <v>214</v>
      </c>
      <c r="C10" s="987">
        <v>106</v>
      </c>
      <c r="D10" s="389">
        <v>108</v>
      </c>
      <c r="E10" s="989">
        <v>93</v>
      </c>
      <c r="G10" s="365" t="s">
        <v>430</v>
      </c>
      <c r="H10" s="389">
        <f t="shared" si="0"/>
        <v>381</v>
      </c>
      <c r="I10" s="991">
        <v>168</v>
      </c>
      <c r="J10" s="389">
        <v>213</v>
      </c>
      <c r="K10" s="989">
        <v>110</v>
      </c>
    </row>
    <row r="11" spans="1:11" ht="13.5" customHeight="1">
      <c r="A11" s="365" t="s">
        <v>359</v>
      </c>
      <c r="B11" s="389">
        <f t="shared" si="1"/>
        <v>171</v>
      </c>
      <c r="C11" s="987">
        <v>83</v>
      </c>
      <c r="D11" s="389">
        <v>88</v>
      </c>
      <c r="E11" s="989">
        <v>65</v>
      </c>
      <c r="G11" s="365" t="s">
        <v>431</v>
      </c>
      <c r="H11" s="389">
        <f t="shared" si="0"/>
        <v>135</v>
      </c>
      <c r="I11" s="991">
        <v>70</v>
      </c>
      <c r="J11" s="389">
        <v>65</v>
      </c>
      <c r="K11" s="989">
        <v>36</v>
      </c>
    </row>
    <row r="12" spans="1:11" ht="13.5" customHeight="1">
      <c r="A12" s="365" t="s">
        <v>360</v>
      </c>
      <c r="B12" s="389">
        <f t="shared" si="1"/>
        <v>118</v>
      </c>
      <c r="C12" s="987">
        <v>55</v>
      </c>
      <c r="D12" s="389">
        <v>63</v>
      </c>
      <c r="E12" s="989">
        <v>50</v>
      </c>
      <c r="G12" s="365" t="s">
        <v>432</v>
      </c>
      <c r="H12" s="389">
        <f t="shared" si="0"/>
        <v>819</v>
      </c>
      <c r="I12" s="991">
        <v>386</v>
      </c>
      <c r="J12" s="389">
        <v>433</v>
      </c>
      <c r="K12" s="989">
        <v>290</v>
      </c>
    </row>
    <row r="13" spans="1:11" ht="13.5" customHeight="1">
      <c r="A13" s="365" t="s">
        <v>361</v>
      </c>
      <c r="B13" s="389">
        <f t="shared" si="1"/>
        <v>340</v>
      </c>
      <c r="C13" s="987">
        <v>145</v>
      </c>
      <c r="D13" s="389">
        <v>195</v>
      </c>
      <c r="E13" s="989">
        <v>78</v>
      </c>
      <c r="G13" s="365" t="s">
        <v>433</v>
      </c>
      <c r="H13" s="389">
        <f t="shared" si="0"/>
        <v>477</v>
      </c>
      <c r="I13" s="991">
        <v>228</v>
      </c>
      <c r="J13" s="389">
        <v>249</v>
      </c>
      <c r="K13" s="989">
        <v>188</v>
      </c>
    </row>
    <row r="14" spans="1:11" ht="13.5" customHeight="1" thickBot="1">
      <c r="A14" s="365" t="s">
        <v>362</v>
      </c>
      <c r="B14" s="389">
        <f t="shared" si="1"/>
        <v>69</v>
      </c>
      <c r="C14" s="987">
        <v>28</v>
      </c>
      <c r="D14" s="389">
        <v>41</v>
      </c>
      <c r="E14" s="989">
        <v>38</v>
      </c>
      <c r="G14" s="943" t="s">
        <v>566</v>
      </c>
      <c r="H14" s="947">
        <f t="shared" si="0"/>
        <v>296</v>
      </c>
      <c r="I14" s="982">
        <v>153</v>
      </c>
      <c r="J14" s="947">
        <v>143</v>
      </c>
      <c r="K14" s="951">
        <v>109</v>
      </c>
    </row>
    <row r="15" spans="1:11" ht="13.5" customHeight="1" thickBot="1">
      <c r="A15" s="365" t="s">
        <v>363</v>
      </c>
      <c r="B15" s="389">
        <f t="shared" si="1"/>
        <v>125</v>
      </c>
      <c r="C15" s="987">
        <v>60</v>
      </c>
      <c r="D15" s="389">
        <v>65</v>
      </c>
      <c r="E15" s="989">
        <v>52</v>
      </c>
      <c r="G15" s="944" t="s">
        <v>101</v>
      </c>
      <c r="H15" s="966">
        <f>SUM(B38:B41,H3:H14)</f>
        <v>5531</v>
      </c>
      <c r="I15" s="984">
        <f>SUM(C38:C41,I3:I14)</f>
        <v>2667</v>
      </c>
      <c r="J15" s="966">
        <f>SUM(D38:D41,J3:J14)</f>
        <v>2864</v>
      </c>
      <c r="K15" s="967">
        <f>SUM(E38:E41,K3:K14)</f>
        <v>1703</v>
      </c>
    </row>
    <row r="16" spans="1:11" ht="13.5" customHeight="1" thickBot="1">
      <c r="A16" s="365" t="s">
        <v>364</v>
      </c>
      <c r="B16" s="389">
        <f t="shared" si="1"/>
        <v>279</v>
      </c>
      <c r="C16" s="987">
        <v>120</v>
      </c>
      <c r="D16" s="389">
        <v>159</v>
      </c>
      <c r="E16" s="989">
        <v>118</v>
      </c>
      <c r="G16" s="18"/>
      <c r="H16" s="13"/>
      <c r="I16" s="13"/>
      <c r="J16" s="13"/>
      <c r="K16" s="13"/>
    </row>
    <row r="17" spans="1:11" ht="13.5" customHeight="1" thickBot="1">
      <c r="A17" s="365" t="s">
        <v>365</v>
      </c>
      <c r="B17" s="389">
        <f t="shared" si="1"/>
        <v>257</v>
      </c>
      <c r="C17" s="987">
        <v>116</v>
      </c>
      <c r="D17" s="389">
        <v>141</v>
      </c>
      <c r="E17" s="989">
        <v>118</v>
      </c>
      <c r="G17" s="333" t="s">
        <v>446</v>
      </c>
      <c r="H17" s="438" t="s">
        <v>177</v>
      </c>
      <c r="I17" s="939" t="s">
        <v>523</v>
      </c>
      <c r="J17" s="438" t="s">
        <v>524</v>
      </c>
      <c r="K17" s="719" t="s">
        <v>522</v>
      </c>
    </row>
    <row r="18" spans="1:11" ht="13.5" customHeight="1">
      <c r="A18" s="365" t="s">
        <v>366</v>
      </c>
      <c r="B18" s="389">
        <f t="shared" si="1"/>
        <v>253</v>
      </c>
      <c r="C18" s="987">
        <v>113</v>
      </c>
      <c r="D18" s="389">
        <v>140</v>
      </c>
      <c r="E18" s="989">
        <v>94</v>
      </c>
      <c r="G18" s="968" t="s">
        <v>567</v>
      </c>
      <c r="H18" s="947">
        <f aca="true" t="shared" si="2" ref="H18:H29">I18+J18</f>
        <v>303</v>
      </c>
      <c r="I18" s="977">
        <v>148</v>
      </c>
      <c r="J18" s="947">
        <v>155</v>
      </c>
      <c r="K18" s="951">
        <v>85</v>
      </c>
    </row>
    <row r="19" spans="1:11" ht="13.5" customHeight="1">
      <c r="A19" s="366" t="s">
        <v>367</v>
      </c>
      <c r="B19" s="389">
        <f t="shared" si="1"/>
        <v>232</v>
      </c>
      <c r="C19" s="987">
        <v>96</v>
      </c>
      <c r="D19" s="389">
        <v>136</v>
      </c>
      <c r="E19" s="989">
        <v>85</v>
      </c>
      <c r="G19" s="367" t="s">
        <v>568</v>
      </c>
      <c r="H19" s="389">
        <f t="shared" si="2"/>
        <v>141</v>
      </c>
      <c r="I19" s="987">
        <v>63</v>
      </c>
      <c r="J19" s="389">
        <v>78</v>
      </c>
      <c r="K19" s="989">
        <v>39</v>
      </c>
    </row>
    <row r="20" spans="1:11" ht="13.5" customHeight="1">
      <c r="A20" s="366" t="s">
        <v>368</v>
      </c>
      <c r="B20" s="389">
        <f t="shared" si="1"/>
        <v>94</v>
      </c>
      <c r="C20" s="987">
        <v>43</v>
      </c>
      <c r="D20" s="389">
        <v>51</v>
      </c>
      <c r="E20" s="989">
        <v>46</v>
      </c>
      <c r="G20" s="367" t="s">
        <v>569</v>
      </c>
      <c r="H20" s="389">
        <f t="shared" si="2"/>
        <v>36</v>
      </c>
      <c r="I20" s="987">
        <v>17</v>
      </c>
      <c r="J20" s="389">
        <v>19</v>
      </c>
      <c r="K20" s="989">
        <v>14</v>
      </c>
    </row>
    <row r="21" spans="1:11" ht="13.5" customHeight="1">
      <c r="A21" s="365" t="s">
        <v>369</v>
      </c>
      <c r="B21" s="389">
        <f t="shared" si="1"/>
        <v>393</v>
      </c>
      <c r="C21" s="987">
        <v>178</v>
      </c>
      <c r="D21" s="389">
        <v>215</v>
      </c>
      <c r="E21" s="989">
        <v>163</v>
      </c>
      <c r="G21" s="367" t="s">
        <v>570</v>
      </c>
      <c r="H21" s="389">
        <f t="shared" si="2"/>
        <v>291</v>
      </c>
      <c r="I21" s="987">
        <v>143</v>
      </c>
      <c r="J21" s="389">
        <v>148</v>
      </c>
      <c r="K21" s="989">
        <v>94</v>
      </c>
    </row>
    <row r="22" spans="1:11" ht="13.5" customHeight="1">
      <c r="A22" s="365" t="s">
        <v>370</v>
      </c>
      <c r="B22" s="389">
        <f t="shared" si="1"/>
        <v>450</v>
      </c>
      <c r="C22" s="987">
        <v>192</v>
      </c>
      <c r="D22" s="389">
        <v>258</v>
      </c>
      <c r="E22" s="989">
        <v>187</v>
      </c>
      <c r="G22" s="367" t="s">
        <v>571</v>
      </c>
      <c r="H22" s="389">
        <f t="shared" si="2"/>
        <v>183</v>
      </c>
      <c r="I22" s="987">
        <v>85</v>
      </c>
      <c r="J22" s="389">
        <v>98</v>
      </c>
      <c r="K22" s="989">
        <v>50</v>
      </c>
    </row>
    <row r="23" spans="1:11" ht="13.5" customHeight="1">
      <c r="A23" s="365" t="s">
        <v>371</v>
      </c>
      <c r="B23" s="389">
        <f t="shared" si="1"/>
        <v>501</v>
      </c>
      <c r="C23" s="987">
        <v>227</v>
      </c>
      <c r="D23" s="389">
        <v>274</v>
      </c>
      <c r="E23" s="989">
        <v>185</v>
      </c>
      <c r="G23" s="367" t="s">
        <v>292</v>
      </c>
      <c r="H23" s="389">
        <f t="shared" si="2"/>
        <v>115</v>
      </c>
      <c r="I23" s="987">
        <v>54</v>
      </c>
      <c r="J23" s="389">
        <v>61</v>
      </c>
      <c r="K23" s="989">
        <v>34</v>
      </c>
    </row>
    <row r="24" spans="1:11" ht="13.5" customHeight="1" thickBot="1">
      <c r="A24" s="943" t="s">
        <v>372</v>
      </c>
      <c r="B24" s="947">
        <f t="shared" si="1"/>
        <v>696</v>
      </c>
      <c r="C24" s="977">
        <v>365</v>
      </c>
      <c r="D24" s="947">
        <v>331</v>
      </c>
      <c r="E24" s="951">
        <v>189</v>
      </c>
      <c r="G24" s="367" t="s">
        <v>293</v>
      </c>
      <c r="H24" s="389">
        <f t="shared" si="2"/>
        <v>66</v>
      </c>
      <c r="I24" s="987">
        <v>30</v>
      </c>
      <c r="J24" s="389">
        <v>36</v>
      </c>
      <c r="K24" s="989">
        <v>20</v>
      </c>
    </row>
    <row r="25" spans="1:11" ht="13.5" customHeight="1" thickBot="1">
      <c r="A25" s="965" t="s">
        <v>101</v>
      </c>
      <c r="B25" s="948">
        <f>SUM(B9:B24)</f>
        <v>4567</v>
      </c>
      <c r="C25" s="979">
        <f>SUM(C9:C24)</f>
        <v>2098</v>
      </c>
      <c r="D25" s="948">
        <f>SUM(D9:D24)</f>
        <v>2469</v>
      </c>
      <c r="E25" s="952">
        <f>SUM(E9:E24)</f>
        <v>1703</v>
      </c>
      <c r="G25" s="367" t="s">
        <v>295</v>
      </c>
      <c r="H25" s="389">
        <f t="shared" si="2"/>
        <v>76</v>
      </c>
      <c r="I25" s="987">
        <v>38</v>
      </c>
      <c r="J25" s="389">
        <v>38</v>
      </c>
      <c r="K25" s="989">
        <v>26</v>
      </c>
    </row>
    <row r="26" spans="1:11" ht="13.5" customHeight="1" thickBot="1">
      <c r="A26" s="14"/>
      <c r="B26" s="5"/>
      <c r="C26" s="5"/>
      <c r="D26" s="5"/>
      <c r="E26" s="5"/>
      <c r="G26" s="367" t="s">
        <v>296</v>
      </c>
      <c r="H26" s="389">
        <f t="shared" si="2"/>
        <v>84</v>
      </c>
      <c r="I26" s="987">
        <v>42</v>
      </c>
      <c r="J26" s="389">
        <v>42</v>
      </c>
      <c r="K26" s="989">
        <v>25</v>
      </c>
    </row>
    <row r="27" spans="1:11" ht="13.5" customHeight="1" thickBot="1">
      <c r="A27" s="333" t="s">
        <v>179</v>
      </c>
      <c r="B27" s="438" t="s">
        <v>177</v>
      </c>
      <c r="C27" s="939" t="s">
        <v>523</v>
      </c>
      <c r="D27" s="438" t="s">
        <v>524</v>
      </c>
      <c r="E27" s="719" t="s">
        <v>522</v>
      </c>
      <c r="G27" s="367" t="s">
        <v>297</v>
      </c>
      <c r="H27" s="389">
        <f t="shared" si="2"/>
        <v>55</v>
      </c>
      <c r="I27" s="987">
        <v>31</v>
      </c>
      <c r="J27" s="389">
        <v>24</v>
      </c>
      <c r="K27" s="989">
        <v>18</v>
      </c>
    </row>
    <row r="28" spans="1:11" ht="13.5" customHeight="1">
      <c r="A28" s="943" t="s">
        <v>373</v>
      </c>
      <c r="B28" s="947">
        <f>C28+D28</f>
        <v>149</v>
      </c>
      <c r="C28" s="977">
        <v>69</v>
      </c>
      <c r="D28" s="947">
        <v>80</v>
      </c>
      <c r="E28" s="951">
        <v>40</v>
      </c>
      <c r="G28" s="367" t="s">
        <v>298</v>
      </c>
      <c r="H28" s="389">
        <f t="shared" si="2"/>
        <v>86</v>
      </c>
      <c r="I28" s="987">
        <v>40</v>
      </c>
      <c r="J28" s="389">
        <v>46</v>
      </c>
      <c r="K28" s="989">
        <v>29</v>
      </c>
    </row>
    <row r="29" spans="1:11" ht="13.5" customHeight="1" thickBot="1">
      <c r="A29" s="365" t="s">
        <v>133</v>
      </c>
      <c r="B29" s="389">
        <f aca="true" t="shared" si="3" ref="B29:B34">C29+D29</f>
        <v>151</v>
      </c>
      <c r="C29" s="987">
        <v>69</v>
      </c>
      <c r="D29" s="389">
        <v>82</v>
      </c>
      <c r="E29" s="989">
        <v>46</v>
      </c>
      <c r="G29" s="968" t="s">
        <v>299</v>
      </c>
      <c r="H29" s="947">
        <f t="shared" si="2"/>
        <v>167</v>
      </c>
      <c r="I29" s="977">
        <v>86</v>
      </c>
      <c r="J29" s="947">
        <v>81</v>
      </c>
      <c r="K29" s="951">
        <v>51</v>
      </c>
    </row>
    <row r="30" spans="1:11" ht="13.5" customHeight="1" thickBot="1">
      <c r="A30" s="365" t="s">
        <v>172</v>
      </c>
      <c r="B30" s="389">
        <f t="shared" si="3"/>
        <v>223</v>
      </c>
      <c r="C30" s="987">
        <v>105</v>
      </c>
      <c r="D30" s="389">
        <v>118</v>
      </c>
      <c r="E30" s="989">
        <v>66</v>
      </c>
      <c r="G30" s="333" t="s">
        <v>101</v>
      </c>
      <c r="H30" s="948">
        <f>SUM(H18:H29)</f>
        <v>1603</v>
      </c>
      <c r="I30" s="979">
        <f>SUM(I18:I29)</f>
        <v>777</v>
      </c>
      <c r="J30" s="948">
        <f>SUM(J18:J29)</f>
        <v>826</v>
      </c>
      <c r="K30" s="952">
        <f>SUM(K18:K29)</f>
        <v>485</v>
      </c>
    </row>
    <row r="31" spans="1:5" ht="13.5" customHeight="1" thickBot="1">
      <c r="A31" s="365" t="s">
        <v>173</v>
      </c>
      <c r="B31" s="389">
        <f t="shared" si="3"/>
        <v>75</v>
      </c>
      <c r="C31" s="987">
        <v>34</v>
      </c>
      <c r="D31" s="389">
        <v>41</v>
      </c>
      <c r="E31" s="989">
        <v>20</v>
      </c>
    </row>
    <row r="32" spans="1:11" ht="13.5" customHeight="1" thickBot="1">
      <c r="A32" s="365" t="s">
        <v>174</v>
      </c>
      <c r="B32" s="389">
        <f t="shared" si="3"/>
        <v>130</v>
      </c>
      <c r="C32" s="987">
        <v>67</v>
      </c>
      <c r="D32" s="389">
        <v>63</v>
      </c>
      <c r="E32" s="989">
        <v>40</v>
      </c>
      <c r="G32" s="333" t="s">
        <v>448</v>
      </c>
      <c r="H32" s="438" t="s">
        <v>177</v>
      </c>
      <c r="I32" s="939" t="s">
        <v>523</v>
      </c>
      <c r="J32" s="438" t="s">
        <v>524</v>
      </c>
      <c r="K32" s="719" t="s">
        <v>522</v>
      </c>
    </row>
    <row r="33" spans="1:11" ht="13.5" customHeight="1">
      <c r="A33" s="365" t="s">
        <v>175</v>
      </c>
      <c r="B33" s="389">
        <f t="shared" si="3"/>
        <v>194</v>
      </c>
      <c r="C33" s="987">
        <v>104</v>
      </c>
      <c r="D33" s="389">
        <v>90</v>
      </c>
      <c r="E33" s="989">
        <v>51</v>
      </c>
      <c r="G33" s="943" t="s">
        <v>300</v>
      </c>
      <c r="H33" s="947">
        <f aca="true" t="shared" si="4" ref="H33:H41">I33+J33</f>
        <v>481</v>
      </c>
      <c r="I33" s="977">
        <v>246</v>
      </c>
      <c r="J33" s="947">
        <v>235</v>
      </c>
      <c r="K33" s="951">
        <v>138</v>
      </c>
    </row>
    <row r="34" spans="1:11" ht="13.5" customHeight="1" thickBot="1">
      <c r="A34" s="943" t="s">
        <v>176</v>
      </c>
      <c r="B34" s="947">
        <f t="shared" si="3"/>
        <v>181</v>
      </c>
      <c r="C34" s="977">
        <v>95</v>
      </c>
      <c r="D34" s="947">
        <v>86</v>
      </c>
      <c r="E34" s="951">
        <v>53</v>
      </c>
      <c r="G34" s="365" t="s">
        <v>301</v>
      </c>
      <c r="H34" s="389">
        <f t="shared" si="4"/>
        <v>277</v>
      </c>
      <c r="I34" s="987">
        <v>129</v>
      </c>
      <c r="J34" s="389">
        <v>148</v>
      </c>
      <c r="K34" s="989">
        <v>93</v>
      </c>
    </row>
    <row r="35" spans="1:11" ht="13.5" customHeight="1" thickBot="1">
      <c r="A35" s="944" t="s">
        <v>101</v>
      </c>
      <c r="B35" s="948">
        <f>SUM(B28:B34)</f>
        <v>1103</v>
      </c>
      <c r="C35" s="979">
        <f>SUM(C28:C34)</f>
        <v>543</v>
      </c>
      <c r="D35" s="948">
        <f>SUM(D28:D34)</f>
        <v>560</v>
      </c>
      <c r="E35" s="952">
        <f>SUM(E28:E34)</f>
        <v>316</v>
      </c>
      <c r="G35" s="365" t="s">
        <v>302</v>
      </c>
      <c r="H35" s="389">
        <f t="shared" si="4"/>
        <v>301</v>
      </c>
      <c r="I35" s="987">
        <v>152</v>
      </c>
      <c r="J35" s="389">
        <v>149</v>
      </c>
      <c r="K35" s="989">
        <v>92</v>
      </c>
    </row>
    <row r="36" spans="7:11" ht="13.5" customHeight="1" thickBot="1">
      <c r="G36" s="365" t="s">
        <v>303</v>
      </c>
      <c r="H36" s="389">
        <f t="shared" si="4"/>
        <v>136</v>
      </c>
      <c r="I36" s="987">
        <v>68</v>
      </c>
      <c r="J36" s="389">
        <v>68</v>
      </c>
      <c r="K36" s="989">
        <v>47</v>
      </c>
    </row>
    <row r="37" spans="1:11" ht="13.5" customHeight="1" thickBot="1">
      <c r="A37" s="333" t="s">
        <v>77</v>
      </c>
      <c r="B37" s="718" t="s">
        <v>177</v>
      </c>
      <c r="C37" s="331" t="s">
        <v>523</v>
      </c>
      <c r="D37" s="438" t="s">
        <v>524</v>
      </c>
      <c r="E37" s="719" t="s">
        <v>522</v>
      </c>
      <c r="G37" s="365" t="s">
        <v>304</v>
      </c>
      <c r="H37" s="389">
        <f t="shared" si="4"/>
        <v>95</v>
      </c>
      <c r="I37" s="987">
        <v>44</v>
      </c>
      <c r="J37" s="389">
        <v>51</v>
      </c>
      <c r="K37" s="989">
        <v>27</v>
      </c>
    </row>
    <row r="38" spans="1:11" ht="13.5" customHeight="1">
      <c r="A38" s="943" t="s">
        <v>73</v>
      </c>
      <c r="B38" s="945">
        <f>C38+D38</f>
        <v>305</v>
      </c>
      <c r="C38" s="941">
        <v>147</v>
      </c>
      <c r="D38" s="947">
        <v>158</v>
      </c>
      <c r="E38" s="951">
        <v>95</v>
      </c>
      <c r="G38" s="365" t="s">
        <v>305</v>
      </c>
      <c r="H38" s="389">
        <f t="shared" si="4"/>
        <v>279</v>
      </c>
      <c r="I38" s="987">
        <v>133</v>
      </c>
      <c r="J38" s="389">
        <v>146</v>
      </c>
      <c r="K38" s="989">
        <v>74</v>
      </c>
    </row>
    <row r="39" spans="1:11" ht="13.5" customHeight="1">
      <c r="A39" s="365" t="s">
        <v>74</v>
      </c>
      <c r="B39" s="986">
        <f>C39+D39</f>
        <v>133</v>
      </c>
      <c r="C39" s="388">
        <v>70</v>
      </c>
      <c r="D39" s="995">
        <v>63</v>
      </c>
      <c r="E39" s="989">
        <v>31</v>
      </c>
      <c r="G39" s="365" t="s">
        <v>306</v>
      </c>
      <c r="H39" s="389">
        <f t="shared" si="4"/>
        <v>140</v>
      </c>
      <c r="I39" s="987">
        <v>62</v>
      </c>
      <c r="J39" s="389">
        <v>78</v>
      </c>
      <c r="K39" s="989">
        <v>34</v>
      </c>
    </row>
    <row r="40" spans="1:11" ht="13.5" customHeight="1">
      <c r="A40" s="365" t="s">
        <v>75</v>
      </c>
      <c r="B40" s="986">
        <f>C40+D40</f>
        <v>369</v>
      </c>
      <c r="C40" s="388">
        <v>205</v>
      </c>
      <c r="D40" s="995">
        <v>164</v>
      </c>
      <c r="E40" s="989">
        <v>82</v>
      </c>
      <c r="G40" s="365" t="s">
        <v>307</v>
      </c>
      <c r="H40" s="389">
        <f t="shared" si="4"/>
        <v>61</v>
      </c>
      <c r="I40" s="987">
        <v>25</v>
      </c>
      <c r="J40" s="389">
        <v>36</v>
      </c>
      <c r="K40" s="989">
        <v>17</v>
      </c>
    </row>
    <row r="41" spans="1:11" ht="13.5" customHeight="1" thickBot="1">
      <c r="A41" s="958" t="s">
        <v>76</v>
      </c>
      <c r="B41" s="994">
        <f>C41+D41</f>
        <v>270</v>
      </c>
      <c r="C41" s="957">
        <v>129</v>
      </c>
      <c r="D41" s="959">
        <v>141</v>
      </c>
      <c r="E41" s="954">
        <v>78</v>
      </c>
      <c r="G41" s="958" t="s">
        <v>308</v>
      </c>
      <c r="H41" s="959">
        <f t="shared" si="4"/>
        <v>112</v>
      </c>
      <c r="I41" s="983">
        <v>49</v>
      </c>
      <c r="J41" s="959">
        <v>63</v>
      </c>
      <c r="K41" s="954">
        <v>27</v>
      </c>
    </row>
    <row r="42" spans="1:11" ht="16.5" customHeight="1">
      <c r="A42" s="45" t="s">
        <v>663</v>
      </c>
      <c r="B42" s="971"/>
      <c r="C42" s="971"/>
      <c r="G42" s="14"/>
      <c r="H42" s="13"/>
      <c r="I42" s="13"/>
      <c r="J42" s="13"/>
      <c r="K42" s="13"/>
    </row>
    <row r="43" spans="1:11" ht="16.5" customHeight="1">
      <c r="A43" s="27" t="s">
        <v>861</v>
      </c>
      <c r="B43" s="27"/>
      <c r="C43" s="27"/>
      <c r="D43" s="27"/>
      <c r="E43" s="27"/>
      <c r="F43" s="27"/>
      <c r="G43" s="27"/>
      <c r="H43" s="27"/>
      <c r="I43" s="1"/>
      <c r="J43" s="1"/>
      <c r="K43" s="13"/>
    </row>
    <row r="44" spans="7:11" ht="13.5">
      <c r="G44" s="14"/>
      <c r="H44" s="13"/>
      <c r="I44" s="13"/>
      <c r="J44" s="13"/>
      <c r="K44" s="13"/>
    </row>
    <row r="45" spans="7:11" ht="13.5">
      <c r="G45" s="14"/>
      <c r="H45" s="13"/>
      <c r="I45" s="13"/>
      <c r="J45" s="13"/>
      <c r="K45" s="13"/>
    </row>
    <row r="46" spans="7:11" ht="13.5">
      <c r="G46" s="14"/>
      <c r="H46" s="13"/>
      <c r="I46" s="13"/>
      <c r="J46" s="13"/>
      <c r="K46" s="13"/>
    </row>
    <row r="47" spans="7:11" ht="13.5">
      <c r="G47" s="14"/>
      <c r="H47" s="13"/>
      <c r="I47" s="13"/>
      <c r="J47" s="13"/>
      <c r="K47" s="13"/>
    </row>
    <row r="48" spans="7:11" ht="13.5">
      <c r="G48" s="16"/>
      <c r="H48" s="13"/>
      <c r="I48" s="13"/>
      <c r="J48" s="13"/>
      <c r="K48" s="13"/>
    </row>
  </sheetData>
  <sheetProtection/>
  <printOptions/>
  <pageMargins left="0.984251968503937" right="0.984251968503937" top="0.3937007874015748" bottom="0.3937007874015748" header="0.5118110236220472" footer="0.1968503937007874"/>
  <pageSetup horizontalDpi="600" verticalDpi="600" orientation="landscape" paperSize="9" r:id="rId1"/>
  <headerFooter alignWithMargins="0">
    <oddFooter>&amp;R&amp;"ＭＳ Ｐ明朝,標準"－９－</oddFooter>
  </headerFooter>
</worksheet>
</file>

<file path=xl/worksheets/sheet12.xml><?xml version="1.0" encoding="utf-8"?>
<worksheet xmlns="http://schemas.openxmlformats.org/spreadsheetml/2006/main" xmlns:r="http://schemas.openxmlformats.org/officeDocument/2006/relationships">
  <dimension ref="A1:K48"/>
  <sheetViews>
    <sheetView view="pageLayout" zoomScale="90" zoomScaleNormal="90" zoomScalePageLayoutView="90" workbookViewId="0" topLeftCell="A1">
      <selection activeCell="A7" sqref="A1:IV16384"/>
    </sheetView>
  </sheetViews>
  <sheetFormatPr defaultColWidth="9.00390625" defaultRowHeight="13.5"/>
  <cols>
    <col min="1" max="1" width="15.625" style="4" customWidth="1"/>
    <col min="2" max="2" width="11.875" style="4" customWidth="1"/>
    <col min="3" max="4" width="10.625" style="4" customWidth="1"/>
    <col min="5" max="5" width="11.875" style="4" customWidth="1"/>
    <col min="6" max="6" width="4.625" style="969" customWidth="1"/>
    <col min="7" max="7" width="15.625" style="4" customWidth="1"/>
    <col min="8" max="8" width="11.875" style="4" customWidth="1"/>
    <col min="9" max="10" width="10.625" style="4" customWidth="1"/>
    <col min="11" max="11" width="11.875" style="4" customWidth="1"/>
    <col min="12" max="16384" width="9.00390625" style="4" customWidth="1"/>
  </cols>
  <sheetData>
    <row r="1" spans="1:11" ht="16.5" customHeight="1" thickBot="1">
      <c r="A1" s="971" t="s">
        <v>860</v>
      </c>
      <c r="B1" s="974"/>
      <c r="C1" s="971"/>
      <c r="D1" s="971"/>
      <c r="E1" s="971"/>
      <c r="F1" s="4"/>
      <c r="G1" s="5"/>
      <c r="H1" s="9"/>
      <c r="I1" s="5"/>
      <c r="J1" s="5"/>
      <c r="K1" s="36" t="s">
        <v>167</v>
      </c>
    </row>
    <row r="2" spans="1:11" ht="13.5" customHeight="1" thickBot="1">
      <c r="A2" s="333" t="s">
        <v>448</v>
      </c>
      <c r="B2" s="438" t="s">
        <v>177</v>
      </c>
      <c r="C2" s="939" t="s">
        <v>523</v>
      </c>
      <c r="D2" s="438" t="s">
        <v>524</v>
      </c>
      <c r="E2" s="719" t="s">
        <v>522</v>
      </c>
      <c r="F2" s="4"/>
      <c r="G2" s="333" t="s">
        <v>639</v>
      </c>
      <c r="H2" s="438" t="s">
        <v>177</v>
      </c>
      <c r="I2" s="939" t="s">
        <v>523</v>
      </c>
      <c r="J2" s="438" t="s">
        <v>524</v>
      </c>
      <c r="K2" s="719" t="s">
        <v>522</v>
      </c>
    </row>
    <row r="3" spans="1:11" ht="13.5" customHeight="1">
      <c r="A3" s="943" t="s">
        <v>449</v>
      </c>
      <c r="B3" s="947">
        <f aca="true" t="shared" si="0" ref="B3:B8">C3+D3</f>
        <v>145</v>
      </c>
      <c r="C3" s="977">
        <v>69</v>
      </c>
      <c r="D3" s="947">
        <v>76</v>
      </c>
      <c r="E3" s="951">
        <v>37</v>
      </c>
      <c r="F3" s="4"/>
      <c r="G3" s="943" t="s">
        <v>640</v>
      </c>
      <c r="H3" s="947">
        <f aca="true" t="shared" si="1" ref="H3:H15">I3+J3</f>
        <v>178</v>
      </c>
      <c r="I3" s="977">
        <v>81</v>
      </c>
      <c r="J3" s="947">
        <v>97</v>
      </c>
      <c r="K3" s="951">
        <v>52</v>
      </c>
    </row>
    <row r="4" spans="1:11" ht="13.5" customHeight="1">
      <c r="A4" s="365" t="s">
        <v>450</v>
      </c>
      <c r="B4" s="389">
        <f t="shared" si="0"/>
        <v>184</v>
      </c>
      <c r="C4" s="987">
        <v>89</v>
      </c>
      <c r="D4" s="389">
        <v>95</v>
      </c>
      <c r="E4" s="989">
        <v>46</v>
      </c>
      <c r="F4" s="4"/>
      <c r="G4" s="365" t="s">
        <v>641</v>
      </c>
      <c r="H4" s="389">
        <f t="shared" si="1"/>
        <v>407</v>
      </c>
      <c r="I4" s="987">
        <v>193</v>
      </c>
      <c r="J4" s="389">
        <v>214</v>
      </c>
      <c r="K4" s="989">
        <v>111</v>
      </c>
    </row>
    <row r="5" spans="1:11" ht="13.5" customHeight="1">
      <c r="A5" s="365" t="s">
        <v>451</v>
      </c>
      <c r="B5" s="389">
        <f t="shared" si="0"/>
        <v>67</v>
      </c>
      <c r="C5" s="987">
        <v>30</v>
      </c>
      <c r="D5" s="389">
        <v>37</v>
      </c>
      <c r="E5" s="989">
        <v>19</v>
      </c>
      <c r="F5" s="4"/>
      <c r="G5" s="365" t="s">
        <v>642</v>
      </c>
      <c r="H5" s="389">
        <f t="shared" si="1"/>
        <v>787</v>
      </c>
      <c r="I5" s="987">
        <v>386</v>
      </c>
      <c r="J5" s="389">
        <v>401</v>
      </c>
      <c r="K5" s="989">
        <v>237</v>
      </c>
    </row>
    <row r="6" spans="1:11" ht="13.5" customHeight="1">
      <c r="A6" s="365" t="s">
        <v>452</v>
      </c>
      <c r="B6" s="389">
        <f t="shared" si="0"/>
        <v>39</v>
      </c>
      <c r="C6" s="987">
        <v>16</v>
      </c>
      <c r="D6" s="389">
        <v>23</v>
      </c>
      <c r="E6" s="989">
        <v>11</v>
      </c>
      <c r="F6" s="4"/>
      <c r="G6" s="365" t="s">
        <v>643</v>
      </c>
      <c r="H6" s="389">
        <f t="shared" si="1"/>
        <v>222</v>
      </c>
      <c r="I6" s="987">
        <v>117</v>
      </c>
      <c r="J6" s="389">
        <v>105</v>
      </c>
      <c r="K6" s="989">
        <v>64</v>
      </c>
    </row>
    <row r="7" spans="1:11" ht="13.5" customHeight="1">
      <c r="A7" s="365" t="s">
        <v>453</v>
      </c>
      <c r="B7" s="389">
        <f t="shared" si="0"/>
        <v>34</v>
      </c>
      <c r="C7" s="987">
        <v>14</v>
      </c>
      <c r="D7" s="389">
        <v>20</v>
      </c>
      <c r="E7" s="989">
        <v>10</v>
      </c>
      <c r="F7" s="4"/>
      <c r="G7" s="365" t="s">
        <v>644</v>
      </c>
      <c r="H7" s="389">
        <f t="shared" si="1"/>
        <v>1236</v>
      </c>
      <c r="I7" s="987">
        <v>543</v>
      </c>
      <c r="J7" s="389">
        <v>693</v>
      </c>
      <c r="K7" s="989">
        <v>379</v>
      </c>
    </row>
    <row r="8" spans="1:11" ht="13.5" customHeight="1" thickBot="1">
      <c r="A8" s="943" t="s">
        <v>454</v>
      </c>
      <c r="B8" s="947">
        <f t="shared" si="0"/>
        <v>57</v>
      </c>
      <c r="C8" s="977">
        <v>25</v>
      </c>
      <c r="D8" s="947">
        <v>32</v>
      </c>
      <c r="E8" s="951">
        <v>20</v>
      </c>
      <c r="F8" s="4"/>
      <c r="G8" s="365" t="s">
        <v>645</v>
      </c>
      <c r="H8" s="389">
        <f t="shared" si="1"/>
        <v>147</v>
      </c>
      <c r="I8" s="987">
        <v>75</v>
      </c>
      <c r="J8" s="389">
        <v>72</v>
      </c>
      <c r="K8" s="989">
        <v>41</v>
      </c>
    </row>
    <row r="9" spans="1:11" ht="13.5" customHeight="1" thickBot="1">
      <c r="A9" s="944" t="s">
        <v>101</v>
      </c>
      <c r="B9" s="948">
        <v>2408</v>
      </c>
      <c r="C9" s="979">
        <v>1151</v>
      </c>
      <c r="D9" s="948">
        <v>1257</v>
      </c>
      <c r="E9" s="952">
        <v>692</v>
      </c>
      <c r="F9" s="4"/>
      <c r="G9" s="365" t="s">
        <v>646</v>
      </c>
      <c r="H9" s="389">
        <f t="shared" si="1"/>
        <v>250</v>
      </c>
      <c r="I9" s="987">
        <v>127</v>
      </c>
      <c r="J9" s="389">
        <v>123</v>
      </c>
      <c r="K9" s="989">
        <v>74</v>
      </c>
    </row>
    <row r="10" spans="6:11" ht="13.5" customHeight="1" thickBot="1">
      <c r="F10" s="4"/>
      <c r="G10" s="365" t="s">
        <v>336</v>
      </c>
      <c r="H10" s="389">
        <f t="shared" si="1"/>
        <v>47</v>
      </c>
      <c r="I10" s="987">
        <v>25</v>
      </c>
      <c r="J10" s="389">
        <v>22</v>
      </c>
      <c r="K10" s="989">
        <v>15</v>
      </c>
    </row>
    <row r="11" spans="1:11" ht="13.5" customHeight="1" thickBot="1">
      <c r="A11" s="333" t="s">
        <v>386</v>
      </c>
      <c r="B11" s="438" t="s">
        <v>177</v>
      </c>
      <c r="C11" s="939" t="s">
        <v>523</v>
      </c>
      <c r="D11" s="438" t="s">
        <v>524</v>
      </c>
      <c r="E11" s="719" t="s">
        <v>522</v>
      </c>
      <c r="F11" s="4"/>
      <c r="G11" s="365" t="s">
        <v>665</v>
      </c>
      <c r="H11" s="389">
        <f t="shared" si="1"/>
        <v>30</v>
      </c>
      <c r="I11" s="987">
        <v>15</v>
      </c>
      <c r="J11" s="389">
        <v>15</v>
      </c>
      <c r="K11" s="989">
        <v>8</v>
      </c>
    </row>
    <row r="12" spans="1:11" ht="13.5" customHeight="1">
      <c r="A12" s="943" t="s">
        <v>455</v>
      </c>
      <c r="B12" s="947">
        <f aca="true" t="shared" si="2" ref="B12:B27">C12+D12</f>
        <v>176</v>
      </c>
      <c r="C12" s="985">
        <v>79</v>
      </c>
      <c r="D12" s="947">
        <v>97</v>
      </c>
      <c r="E12" s="951">
        <v>51</v>
      </c>
      <c r="F12" s="4"/>
      <c r="G12" s="365" t="s">
        <v>647</v>
      </c>
      <c r="H12" s="389">
        <f t="shared" si="1"/>
        <v>202</v>
      </c>
      <c r="I12" s="987">
        <v>106</v>
      </c>
      <c r="J12" s="389">
        <v>96</v>
      </c>
      <c r="K12" s="989">
        <v>55</v>
      </c>
    </row>
    <row r="13" spans="1:11" ht="13.5" customHeight="1">
      <c r="A13" s="365" t="s">
        <v>159</v>
      </c>
      <c r="B13" s="988">
        <f t="shared" si="2"/>
        <v>91</v>
      </c>
      <c r="C13" s="987">
        <v>46</v>
      </c>
      <c r="D13" s="988">
        <v>45</v>
      </c>
      <c r="E13" s="989">
        <v>28</v>
      </c>
      <c r="F13" s="4"/>
      <c r="G13" s="365" t="s">
        <v>648</v>
      </c>
      <c r="H13" s="389">
        <f t="shared" si="1"/>
        <v>26</v>
      </c>
      <c r="I13" s="987">
        <v>12</v>
      </c>
      <c r="J13" s="389">
        <v>14</v>
      </c>
      <c r="K13" s="989">
        <v>11</v>
      </c>
    </row>
    <row r="14" spans="1:11" ht="13.5" customHeight="1">
      <c r="A14" s="365" t="s">
        <v>160</v>
      </c>
      <c r="B14" s="988">
        <f t="shared" si="2"/>
        <v>100</v>
      </c>
      <c r="C14" s="987">
        <v>47</v>
      </c>
      <c r="D14" s="988">
        <v>53</v>
      </c>
      <c r="E14" s="989">
        <v>31</v>
      </c>
      <c r="F14" s="4"/>
      <c r="G14" s="365" t="s">
        <v>649</v>
      </c>
      <c r="H14" s="389">
        <f t="shared" si="1"/>
        <v>472</v>
      </c>
      <c r="I14" s="987">
        <v>226</v>
      </c>
      <c r="J14" s="389">
        <v>246</v>
      </c>
      <c r="K14" s="989">
        <v>134</v>
      </c>
    </row>
    <row r="15" spans="1:11" ht="13.5" customHeight="1" thickBot="1">
      <c r="A15" s="365" t="s">
        <v>388</v>
      </c>
      <c r="B15" s="988">
        <f t="shared" si="2"/>
        <v>365</v>
      </c>
      <c r="C15" s="987">
        <v>162</v>
      </c>
      <c r="D15" s="988">
        <v>203</v>
      </c>
      <c r="E15" s="989">
        <v>135</v>
      </c>
      <c r="F15" s="4"/>
      <c r="G15" s="943" t="s">
        <v>650</v>
      </c>
      <c r="H15" s="947">
        <f t="shared" si="1"/>
        <v>177</v>
      </c>
      <c r="I15" s="977">
        <v>95</v>
      </c>
      <c r="J15" s="947">
        <v>82</v>
      </c>
      <c r="K15" s="951">
        <v>52</v>
      </c>
    </row>
    <row r="16" spans="1:11" ht="13.5" customHeight="1" thickBot="1">
      <c r="A16" s="365" t="s">
        <v>389</v>
      </c>
      <c r="B16" s="988">
        <f t="shared" si="2"/>
        <v>36</v>
      </c>
      <c r="C16" s="987">
        <v>17</v>
      </c>
      <c r="D16" s="988">
        <v>19</v>
      </c>
      <c r="E16" s="989">
        <v>10</v>
      </c>
      <c r="F16" s="4"/>
      <c r="G16" s="944" t="s">
        <v>101</v>
      </c>
      <c r="H16" s="963">
        <f>SUM(H3:H15)</f>
        <v>4181</v>
      </c>
      <c r="I16" s="978">
        <f>SUM(I3:I15)</f>
        <v>2001</v>
      </c>
      <c r="J16" s="963">
        <f>SUM(J3:J15)</f>
        <v>2180</v>
      </c>
      <c r="K16" s="964">
        <f>SUM(K3:K15)</f>
        <v>1233</v>
      </c>
    </row>
    <row r="17" spans="1:6" ht="13.5" customHeight="1">
      <c r="A17" s="365" t="s">
        <v>390</v>
      </c>
      <c r="B17" s="988">
        <f t="shared" si="2"/>
        <v>136</v>
      </c>
      <c r="C17" s="987">
        <v>59</v>
      </c>
      <c r="D17" s="988">
        <v>77</v>
      </c>
      <c r="E17" s="989">
        <v>42</v>
      </c>
      <c r="F17" s="4"/>
    </row>
    <row r="18" spans="1:11" ht="13.5" customHeight="1">
      <c r="A18" s="365" t="s">
        <v>391</v>
      </c>
      <c r="B18" s="988">
        <f t="shared" si="2"/>
        <v>120</v>
      </c>
      <c r="C18" s="987">
        <v>68</v>
      </c>
      <c r="D18" s="988">
        <v>52</v>
      </c>
      <c r="E18" s="989">
        <v>23</v>
      </c>
      <c r="F18" s="4"/>
      <c r="G18" s="5"/>
      <c r="H18" s="13"/>
      <c r="I18" s="13"/>
      <c r="J18" s="13"/>
      <c r="K18" s="13"/>
    </row>
    <row r="19" spans="1:11" ht="13.5" customHeight="1">
      <c r="A19" s="365" t="s">
        <v>392</v>
      </c>
      <c r="B19" s="988">
        <f t="shared" si="2"/>
        <v>117</v>
      </c>
      <c r="C19" s="987">
        <v>54</v>
      </c>
      <c r="D19" s="988">
        <v>63</v>
      </c>
      <c r="E19" s="989">
        <v>38</v>
      </c>
      <c r="F19" s="4"/>
      <c r="G19" s="5"/>
      <c r="H19" s="13"/>
      <c r="I19" s="13"/>
      <c r="J19" s="13"/>
      <c r="K19" s="13"/>
    </row>
    <row r="20" spans="1:11" ht="13.5" customHeight="1">
      <c r="A20" s="365" t="s">
        <v>393</v>
      </c>
      <c r="B20" s="988">
        <f t="shared" si="2"/>
        <v>603</v>
      </c>
      <c r="C20" s="987">
        <v>287</v>
      </c>
      <c r="D20" s="988">
        <v>316</v>
      </c>
      <c r="E20" s="989">
        <v>176</v>
      </c>
      <c r="F20" s="4"/>
      <c r="G20" s="5"/>
      <c r="H20" s="13"/>
      <c r="I20" s="13"/>
      <c r="J20" s="13"/>
      <c r="K20" s="13"/>
    </row>
    <row r="21" spans="1:11" ht="13.5" customHeight="1">
      <c r="A21" s="365" t="s">
        <v>394</v>
      </c>
      <c r="B21" s="988">
        <f t="shared" si="2"/>
        <v>738</v>
      </c>
      <c r="C21" s="987">
        <v>353</v>
      </c>
      <c r="D21" s="988">
        <v>385</v>
      </c>
      <c r="E21" s="989">
        <v>261</v>
      </c>
      <c r="F21" s="4"/>
      <c r="G21" s="5"/>
      <c r="H21" s="13"/>
      <c r="I21" s="13"/>
      <c r="J21" s="13"/>
      <c r="K21" s="13"/>
    </row>
    <row r="22" spans="1:6" ht="13.5" customHeight="1">
      <c r="A22" s="365" t="s">
        <v>395</v>
      </c>
      <c r="B22" s="988">
        <f t="shared" si="2"/>
        <v>745</v>
      </c>
      <c r="C22" s="987">
        <v>357</v>
      </c>
      <c r="D22" s="988">
        <v>388</v>
      </c>
      <c r="E22" s="989">
        <v>254</v>
      </c>
      <c r="F22" s="4"/>
    </row>
    <row r="23" spans="1:11" ht="13.5" customHeight="1" thickBot="1">
      <c r="A23" s="365" t="s">
        <v>396</v>
      </c>
      <c r="B23" s="988">
        <f t="shared" si="2"/>
        <v>317</v>
      </c>
      <c r="C23" s="987">
        <v>147</v>
      </c>
      <c r="D23" s="988">
        <v>170</v>
      </c>
      <c r="E23" s="989">
        <v>118</v>
      </c>
      <c r="F23" s="4"/>
      <c r="G23" s="5"/>
      <c r="H23" s="13"/>
      <c r="I23" s="13"/>
      <c r="J23" s="13"/>
      <c r="K23" s="36" t="s">
        <v>167</v>
      </c>
    </row>
    <row r="24" spans="1:11" ht="13.5" customHeight="1" thickBot="1">
      <c r="A24" s="365" t="s">
        <v>281</v>
      </c>
      <c r="B24" s="988">
        <f t="shared" si="2"/>
        <v>980</v>
      </c>
      <c r="C24" s="987">
        <v>460</v>
      </c>
      <c r="D24" s="988">
        <v>520</v>
      </c>
      <c r="E24" s="989">
        <v>368</v>
      </c>
      <c r="F24" s="4"/>
      <c r="G24" s="333" t="s">
        <v>463</v>
      </c>
      <c r="H24" s="718" t="s">
        <v>177</v>
      </c>
      <c r="I24" s="331" t="s">
        <v>523</v>
      </c>
      <c r="J24" s="329" t="s">
        <v>524</v>
      </c>
      <c r="K24" s="719" t="s">
        <v>447</v>
      </c>
    </row>
    <row r="25" spans="1:11" ht="13.5" customHeight="1">
      <c r="A25" s="365" t="s">
        <v>282</v>
      </c>
      <c r="B25" s="988">
        <f t="shared" si="2"/>
        <v>942</v>
      </c>
      <c r="C25" s="987">
        <v>414</v>
      </c>
      <c r="D25" s="988">
        <v>528</v>
      </c>
      <c r="E25" s="989">
        <v>307</v>
      </c>
      <c r="F25" s="4"/>
      <c r="G25" s="968" t="s">
        <v>136</v>
      </c>
      <c r="H25" s="945">
        <f>I25+J25</f>
        <v>2482</v>
      </c>
      <c r="I25" s="941">
        <v>1166</v>
      </c>
      <c r="J25" s="909">
        <v>1316</v>
      </c>
      <c r="K25" s="951">
        <v>820</v>
      </c>
    </row>
    <row r="26" spans="1:11" ht="13.5" customHeight="1">
      <c r="A26" s="365" t="s">
        <v>283</v>
      </c>
      <c r="B26" s="988">
        <f t="shared" si="2"/>
        <v>393</v>
      </c>
      <c r="C26" s="987">
        <v>188</v>
      </c>
      <c r="D26" s="988">
        <v>205</v>
      </c>
      <c r="E26" s="989">
        <v>160</v>
      </c>
      <c r="F26" s="4"/>
      <c r="G26" s="367" t="s">
        <v>137</v>
      </c>
      <c r="H26" s="986">
        <f aca="true" t="shared" si="3" ref="H26:H37">I26+J26</f>
        <v>7276</v>
      </c>
      <c r="I26" s="388">
        <v>3338</v>
      </c>
      <c r="J26" s="995">
        <v>3938</v>
      </c>
      <c r="K26" s="989">
        <v>2826</v>
      </c>
    </row>
    <row r="27" spans="1:11" ht="13.5" customHeight="1" thickBot="1">
      <c r="A27" s="943" t="s">
        <v>284</v>
      </c>
      <c r="B27" s="947">
        <f t="shared" si="2"/>
        <v>765</v>
      </c>
      <c r="C27" s="977">
        <v>354</v>
      </c>
      <c r="D27" s="947">
        <v>411</v>
      </c>
      <c r="E27" s="951">
        <v>255</v>
      </c>
      <c r="F27" s="4"/>
      <c r="G27" s="367" t="s">
        <v>138</v>
      </c>
      <c r="H27" s="986">
        <f t="shared" si="3"/>
        <v>5460</v>
      </c>
      <c r="I27" s="388">
        <v>2601</v>
      </c>
      <c r="J27" s="995">
        <v>2859</v>
      </c>
      <c r="K27" s="989">
        <v>1838</v>
      </c>
    </row>
    <row r="28" spans="1:11" ht="13.5" customHeight="1" thickBot="1">
      <c r="A28" s="944" t="s">
        <v>101</v>
      </c>
      <c r="B28" s="948">
        <f>SUM(B12:B27)</f>
        <v>6624</v>
      </c>
      <c r="C28" s="979">
        <f>SUM(C12:C27)</f>
        <v>3092</v>
      </c>
      <c r="D28" s="948">
        <f>SUM(D12:D27)</f>
        <v>3532</v>
      </c>
      <c r="E28" s="952">
        <f>SUM(E12:E27)</f>
        <v>2257</v>
      </c>
      <c r="F28" s="4"/>
      <c r="G28" s="367" t="s">
        <v>199</v>
      </c>
      <c r="H28" s="986">
        <f t="shared" si="3"/>
        <v>6039</v>
      </c>
      <c r="I28" s="388">
        <v>2770</v>
      </c>
      <c r="J28" s="995">
        <v>3269</v>
      </c>
      <c r="K28" s="989">
        <v>2292</v>
      </c>
    </row>
    <row r="29" spans="1:11" ht="13.5" customHeight="1" thickBot="1">
      <c r="A29" s="14"/>
      <c r="B29" s="13"/>
      <c r="C29" s="13"/>
      <c r="D29" s="13"/>
      <c r="E29" s="13"/>
      <c r="F29" s="4"/>
      <c r="G29" s="367" t="s">
        <v>200</v>
      </c>
      <c r="H29" s="986">
        <f t="shared" si="3"/>
        <v>3504</v>
      </c>
      <c r="I29" s="388">
        <v>1581</v>
      </c>
      <c r="J29" s="995">
        <v>1923</v>
      </c>
      <c r="K29" s="989">
        <v>1485</v>
      </c>
    </row>
    <row r="30" spans="1:11" ht="13.5" customHeight="1" thickBot="1">
      <c r="A30" s="333" t="s">
        <v>387</v>
      </c>
      <c r="B30" s="438" t="s">
        <v>177</v>
      </c>
      <c r="C30" s="939" t="s">
        <v>523</v>
      </c>
      <c r="D30" s="438" t="s">
        <v>524</v>
      </c>
      <c r="E30" s="719" t="s">
        <v>447</v>
      </c>
      <c r="F30" s="4"/>
      <c r="G30" s="367" t="s">
        <v>178</v>
      </c>
      <c r="H30" s="986">
        <f t="shared" si="3"/>
        <v>4567</v>
      </c>
      <c r="I30" s="388">
        <v>2098</v>
      </c>
      <c r="J30" s="995">
        <v>2469</v>
      </c>
      <c r="K30" s="989">
        <v>1703</v>
      </c>
    </row>
    <row r="31" spans="1:11" ht="13.5" customHeight="1">
      <c r="A31" s="943" t="s">
        <v>285</v>
      </c>
      <c r="B31" s="947">
        <f aca="true" t="shared" si="4" ref="B31:B37">C31+D31</f>
        <v>55</v>
      </c>
      <c r="C31" s="980">
        <v>27</v>
      </c>
      <c r="D31" s="975">
        <v>28</v>
      </c>
      <c r="E31" s="951">
        <v>22</v>
      </c>
      <c r="F31" s="4"/>
      <c r="G31" s="367" t="s">
        <v>179</v>
      </c>
      <c r="H31" s="986">
        <f t="shared" si="3"/>
        <v>1103</v>
      </c>
      <c r="I31" s="388">
        <v>543</v>
      </c>
      <c r="J31" s="995">
        <v>560</v>
      </c>
      <c r="K31" s="989">
        <v>316</v>
      </c>
    </row>
    <row r="32" spans="1:11" ht="13.5" customHeight="1">
      <c r="A32" s="365" t="s">
        <v>286</v>
      </c>
      <c r="B32" s="389">
        <f t="shared" si="4"/>
        <v>382</v>
      </c>
      <c r="C32" s="996">
        <v>175</v>
      </c>
      <c r="D32" s="997">
        <v>207</v>
      </c>
      <c r="E32" s="989">
        <v>121</v>
      </c>
      <c r="F32" s="4"/>
      <c r="G32" s="367" t="s">
        <v>444</v>
      </c>
      <c r="H32" s="986">
        <f t="shared" si="3"/>
        <v>5531</v>
      </c>
      <c r="I32" s="388">
        <v>2667</v>
      </c>
      <c r="J32" s="995">
        <v>2864</v>
      </c>
      <c r="K32" s="989">
        <v>1703</v>
      </c>
    </row>
    <row r="33" spans="1:11" ht="13.5" customHeight="1">
      <c r="A33" s="365" t="s">
        <v>287</v>
      </c>
      <c r="B33" s="389">
        <f t="shared" si="4"/>
        <v>138</v>
      </c>
      <c r="C33" s="996">
        <v>65</v>
      </c>
      <c r="D33" s="997">
        <v>73</v>
      </c>
      <c r="E33" s="989">
        <v>42</v>
      </c>
      <c r="F33" s="4"/>
      <c r="G33" s="367" t="s">
        <v>446</v>
      </c>
      <c r="H33" s="986">
        <f t="shared" si="3"/>
        <v>1603</v>
      </c>
      <c r="I33" s="388">
        <v>777</v>
      </c>
      <c r="J33" s="995">
        <v>826</v>
      </c>
      <c r="K33" s="989">
        <v>485</v>
      </c>
    </row>
    <row r="34" spans="1:11" ht="13.5" customHeight="1">
      <c r="A34" s="365" t="s">
        <v>288</v>
      </c>
      <c r="B34" s="389">
        <f t="shared" si="4"/>
        <v>219</v>
      </c>
      <c r="C34" s="996">
        <v>106</v>
      </c>
      <c r="D34" s="997">
        <v>113</v>
      </c>
      <c r="E34" s="989">
        <v>57</v>
      </c>
      <c r="F34" s="4"/>
      <c r="G34" s="367" t="s">
        <v>492</v>
      </c>
      <c r="H34" s="986">
        <f t="shared" si="3"/>
        <v>2408</v>
      </c>
      <c r="I34" s="388">
        <f>C9</f>
        <v>1151</v>
      </c>
      <c r="J34" s="995">
        <f>D9</f>
        <v>1257</v>
      </c>
      <c r="K34" s="989">
        <f>E9</f>
        <v>692</v>
      </c>
    </row>
    <row r="35" spans="1:11" ht="13.5" customHeight="1">
      <c r="A35" s="365" t="s">
        <v>289</v>
      </c>
      <c r="B35" s="389">
        <f t="shared" si="4"/>
        <v>772</v>
      </c>
      <c r="C35" s="996">
        <v>362</v>
      </c>
      <c r="D35" s="997">
        <v>410</v>
      </c>
      <c r="E35" s="989">
        <v>231</v>
      </c>
      <c r="F35" s="4"/>
      <c r="G35" s="367" t="s">
        <v>386</v>
      </c>
      <c r="H35" s="986">
        <f t="shared" si="3"/>
        <v>6624</v>
      </c>
      <c r="I35" s="388">
        <f>C28</f>
        <v>3092</v>
      </c>
      <c r="J35" s="995">
        <f>D28</f>
        <v>3532</v>
      </c>
      <c r="K35" s="989">
        <f>E28</f>
        <v>2257</v>
      </c>
    </row>
    <row r="36" spans="1:11" ht="13.5" customHeight="1">
      <c r="A36" s="365" t="s">
        <v>290</v>
      </c>
      <c r="B36" s="389">
        <f t="shared" si="4"/>
        <v>118</v>
      </c>
      <c r="C36" s="996">
        <v>51</v>
      </c>
      <c r="D36" s="997">
        <v>67</v>
      </c>
      <c r="E36" s="989">
        <v>33</v>
      </c>
      <c r="F36" s="4"/>
      <c r="G36" s="367" t="s">
        <v>493</v>
      </c>
      <c r="H36" s="986">
        <f t="shared" si="3"/>
        <v>1814</v>
      </c>
      <c r="I36" s="388">
        <f>C38</f>
        <v>850</v>
      </c>
      <c r="J36" s="995">
        <f>D38</f>
        <v>964</v>
      </c>
      <c r="K36" s="989">
        <f>E38</f>
        <v>544</v>
      </c>
    </row>
    <row r="37" spans="1:11" ht="13.5" customHeight="1" thickBot="1">
      <c r="A37" s="943" t="s">
        <v>291</v>
      </c>
      <c r="B37" s="947">
        <f t="shared" si="4"/>
        <v>130</v>
      </c>
      <c r="C37" s="980">
        <v>64</v>
      </c>
      <c r="D37" s="975">
        <v>66</v>
      </c>
      <c r="E37" s="951">
        <v>38</v>
      </c>
      <c r="F37" s="4"/>
      <c r="G37" s="968" t="s">
        <v>639</v>
      </c>
      <c r="H37" s="945">
        <f t="shared" si="3"/>
        <v>4181</v>
      </c>
      <c r="I37" s="941">
        <f>I16</f>
        <v>2001</v>
      </c>
      <c r="J37" s="909">
        <f>J16</f>
        <v>2180</v>
      </c>
      <c r="K37" s="951">
        <f>K16</f>
        <v>1233</v>
      </c>
    </row>
    <row r="38" spans="1:11" ht="13.5" customHeight="1" thickBot="1">
      <c r="A38" s="944" t="s">
        <v>101</v>
      </c>
      <c r="B38" s="966">
        <f>SUM(B31:B37)</f>
        <v>1814</v>
      </c>
      <c r="C38" s="981">
        <f>SUM(C31:C37)</f>
        <v>850</v>
      </c>
      <c r="D38" s="966">
        <f>SUM(D31:D37)</f>
        <v>964</v>
      </c>
      <c r="E38" s="967">
        <f>SUM(E31:E37)</f>
        <v>544</v>
      </c>
      <c r="F38" s="4"/>
      <c r="G38" s="333" t="s">
        <v>101</v>
      </c>
      <c r="H38" s="946">
        <f>SUM(H25:H37)</f>
        <v>52592</v>
      </c>
      <c r="I38" s="942">
        <f>SUM(I25:I37)</f>
        <v>24635</v>
      </c>
      <c r="J38" s="976">
        <f>SUM(J25:J37)</f>
        <v>27957</v>
      </c>
      <c r="K38" s="952">
        <f>SUM(K25:K37)</f>
        <v>18194</v>
      </c>
    </row>
    <row r="39" spans="1:11" ht="13.5" customHeight="1">
      <c r="A39" s="45" t="s">
        <v>663</v>
      </c>
      <c r="B39" s="971"/>
      <c r="C39" s="971"/>
      <c r="D39" s="13"/>
      <c r="E39" s="13"/>
      <c r="F39" s="4"/>
      <c r="G39" s="14"/>
      <c r="H39" s="13"/>
      <c r="I39" s="13"/>
      <c r="J39" s="13"/>
      <c r="K39" s="13"/>
    </row>
    <row r="40" spans="1:11" ht="13.5" customHeight="1">
      <c r="A40" s="27" t="s">
        <v>861</v>
      </c>
      <c r="B40" s="27"/>
      <c r="C40" s="27"/>
      <c r="D40" s="27"/>
      <c r="E40" s="27"/>
      <c r="F40" s="27"/>
      <c r="G40" s="27"/>
      <c r="H40" s="27"/>
      <c r="I40" s="13"/>
      <c r="J40" s="13"/>
      <c r="K40" s="13"/>
    </row>
    <row r="41" spans="1:11" ht="13.5" customHeight="1">
      <c r="A41" s="45"/>
      <c r="B41" s="912"/>
      <c r="C41" s="912"/>
      <c r="D41" s="912"/>
      <c r="E41" s="912"/>
      <c r="F41" s="25"/>
      <c r="G41" s="14"/>
      <c r="H41" s="13"/>
      <c r="I41" s="13"/>
      <c r="J41" s="13"/>
      <c r="K41" s="13"/>
    </row>
    <row r="42" spans="1:11" ht="16.5" customHeight="1">
      <c r="A42" s="1329"/>
      <c r="B42" s="1330"/>
      <c r="C42" s="1330"/>
      <c r="F42" s="4"/>
      <c r="G42" s="14"/>
      <c r="H42" s="13"/>
      <c r="I42" s="13"/>
      <c r="J42" s="13"/>
      <c r="K42" s="13"/>
    </row>
    <row r="43" spans="1:11" ht="16.5" customHeight="1">
      <c r="A43" s="58"/>
      <c r="B43" s="25"/>
      <c r="C43" s="25"/>
      <c r="F43" s="4"/>
      <c r="G43" s="14"/>
      <c r="H43" s="13"/>
      <c r="I43" s="13"/>
      <c r="J43" s="13"/>
      <c r="K43" s="13"/>
    </row>
    <row r="44" spans="6:11" ht="13.5">
      <c r="F44" s="4"/>
      <c r="G44" s="14"/>
      <c r="H44" s="13"/>
      <c r="I44" s="13"/>
      <c r="J44" s="13"/>
      <c r="K44" s="13"/>
    </row>
    <row r="45" spans="6:11" ht="13.5">
      <c r="F45" s="4"/>
      <c r="G45" s="14"/>
      <c r="H45" s="13"/>
      <c r="I45" s="13"/>
      <c r="J45" s="13"/>
      <c r="K45" s="13"/>
    </row>
    <row r="46" spans="7:11" ht="13.5">
      <c r="G46" s="14"/>
      <c r="H46" s="13"/>
      <c r="I46" s="13"/>
      <c r="J46" s="13"/>
      <c r="K46" s="13"/>
    </row>
    <row r="47" spans="7:11" ht="13.5">
      <c r="G47" s="14"/>
      <c r="H47" s="13"/>
      <c r="I47" s="13"/>
      <c r="J47" s="13"/>
      <c r="K47" s="13"/>
    </row>
    <row r="48" spans="7:11" ht="13.5">
      <c r="G48" s="16"/>
      <c r="H48" s="13"/>
      <c r="I48" s="13"/>
      <c r="J48" s="13"/>
      <c r="K48" s="13"/>
    </row>
  </sheetData>
  <sheetProtection/>
  <mergeCells count="1">
    <mergeCell ref="A42:C42"/>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&amp;L&amp;"ＭＳ Ｐ明朝,標準"－１０－</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Z71"/>
  <sheetViews>
    <sheetView view="pageBreakPreview" zoomScaleNormal="75" zoomScaleSheetLayoutView="100" zoomScalePageLayoutView="0" workbookViewId="0" topLeftCell="A1">
      <selection activeCell="A7" sqref="A1:IV16384"/>
    </sheetView>
  </sheetViews>
  <sheetFormatPr defaultColWidth="9.00390625" defaultRowHeight="13.5"/>
  <cols>
    <col min="1" max="1" width="4.50390625" style="1185" customWidth="1"/>
    <col min="2" max="2" width="11.00390625" style="1185" customWidth="1"/>
    <col min="3" max="4" width="9.25390625" style="1185" bestFit="1" customWidth="1"/>
    <col min="5" max="5" width="4.125" style="1185" customWidth="1"/>
    <col min="6" max="6" width="6.375" style="1185" customWidth="1"/>
    <col min="7" max="7" width="4.00390625" style="1185" customWidth="1"/>
    <col min="8" max="8" width="6.375" style="1185" customWidth="1"/>
    <col min="9" max="9" width="4.00390625" style="1185" customWidth="1"/>
    <col min="10" max="10" width="9.00390625" style="1185" customWidth="1"/>
    <col min="11" max="13" width="9.875" style="1185" bestFit="1" customWidth="1"/>
    <col min="14" max="14" width="8.875" style="1185" customWidth="1"/>
    <col min="15" max="15" width="9.875" style="1185" bestFit="1" customWidth="1"/>
    <col min="16" max="16" width="6.25390625" style="1185" customWidth="1"/>
    <col min="17" max="17" width="4.25390625" style="1185" customWidth="1"/>
    <col min="18" max="22" width="6.25390625" style="1185" customWidth="1"/>
    <col min="23" max="23" width="1.4921875" style="1185" customWidth="1"/>
    <col min="24" max="16384" width="9.00390625" style="1185" customWidth="1"/>
  </cols>
  <sheetData>
    <row r="1" spans="2:22" ht="24.75" customHeight="1">
      <c r="B1" s="1346" t="s">
        <v>786</v>
      </c>
      <c r="C1" s="1346"/>
      <c r="D1" s="1346"/>
      <c r="E1" s="1346"/>
      <c r="F1" s="1346"/>
      <c r="G1" s="1346"/>
      <c r="H1" s="1346"/>
      <c r="I1" s="1346"/>
      <c r="J1" s="1346"/>
      <c r="K1" s="1346"/>
      <c r="L1" s="1346"/>
      <c r="M1" s="1346"/>
      <c r="N1" s="1346"/>
      <c r="O1" s="1346"/>
      <c r="P1" s="1346"/>
      <c r="Q1" s="1346"/>
      <c r="R1" s="1346"/>
      <c r="S1" s="1346"/>
      <c r="T1" s="1346"/>
      <c r="U1" s="1346"/>
      <c r="V1" s="1346"/>
    </row>
    <row r="2" ht="3.75" customHeight="1">
      <c r="B2" s="840"/>
    </row>
    <row r="3" spans="2:22" ht="23.25" customHeight="1">
      <c r="B3" s="1347"/>
      <c r="C3" s="1350" t="s">
        <v>766</v>
      </c>
      <c r="D3" s="1351"/>
      <c r="E3" s="1351"/>
      <c r="F3" s="1351"/>
      <c r="G3" s="1351"/>
      <c r="H3" s="1351"/>
      <c r="I3" s="1352"/>
      <c r="J3" s="1186" t="s">
        <v>651</v>
      </c>
      <c r="K3" s="1186" t="s">
        <v>634</v>
      </c>
      <c r="L3" s="1186" t="s">
        <v>675</v>
      </c>
      <c r="M3" s="1186" t="s">
        <v>767</v>
      </c>
      <c r="N3" s="1186" t="s">
        <v>456</v>
      </c>
      <c r="O3" s="1186" t="s">
        <v>310</v>
      </c>
      <c r="P3" s="1353" t="s">
        <v>676</v>
      </c>
      <c r="Q3" s="1353"/>
      <c r="R3" s="1353"/>
      <c r="S3" s="1353"/>
      <c r="T3" s="1353"/>
      <c r="U3" s="1353"/>
      <c r="V3" s="1353"/>
    </row>
    <row r="4" spans="2:22" ht="33.75" customHeight="1">
      <c r="B4" s="1348"/>
      <c r="C4" s="841" t="s">
        <v>768</v>
      </c>
      <c r="D4" s="842" t="s">
        <v>769</v>
      </c>
      <c r="E4" s="1354"/>
      <c r="F4" s="1356" t="s">
        <v>677</v>
      </c>
      <c r="G4" s="1358"/>
      <c r="H4" s="845" t="s">
        <v>770</v>
      </c>
      <c r="I4" s="1344"/>
      <c r="J4" s="1335" t="s">
        <v>771</v>
      </c>
      <c r="K4" s="1335" t="s">
        <v>771</v>
      </c>
      <c r="L4" s="1335" t="s">
        <v>771</v>
      </c>
      <c r="M4" s="1335" t="s">
        <v>771</v>
      </c>
      <c r="N4" s="1335" t="s">
        <v>771</v>
      </c>
      <c r="O4" s="1335" t="s">
        <v>771</v>
      </c>
      <c r="P4" s="1340" t="s">
        <v>772</v>
      </c>
      <c r="Q4" s="1342"/>
      <c r="R4" s="1331" t="s">
        <v>311</v>
      </c>
      <c r="S4" s="1331" t="s">
        <v>312</v>
      </c>
      <c r="T4" s="1331" t="s">
        <v>313</v>
      </c>
      <c r="U4" s="1331" t="s">
        <v>314</v>
      </c>
      <c r="V4" s="1333" t="s">
        <v>315</v>
      </c>
    </row>
    <row r="5" spans="2:25" ht="22.5" customHeight="1">
      <c r="B5" s="1349"/>
      <c r="C5" s="848" t="s">
        <v>773</v>
      </c>
      <c r="D5" s="849" t="s">
        <v>774</v>
      </c>
      <c r="E5" s="1355"/>
      <c r="F5" s="1357"/>
      <c r="G5" s="1359"/>
      <c r="H5" s="850" t="s">
        <v>775</v>
      </c>
      <c r="I5" s="1345"/>
      <c r="J5" s="1336"/>
      <c r="K5" s="1336"/>
      <c r="L5" s="1336"/>
      <c r="M5" s="1336"/>
      <c r="N5" s="1336"/>
      <c r="O5" s="1336"/>
      <c r="P5" s="1341"/>
      <c r="Q5" s="1343"/>
      <c r="R5" s="1332"/>
      <c r="S5" s="1332"/>
      <c r="T5" s="1332"/>
      <c r="U5" s="1332"/>
      <c r="V5" s="1334"/>
      <c r="X5" s="1185" t="s">
        <v>776</v>
      </c>
      <c r="Y5" s="1185" t="s">
        <v>777</v>
      </c>
    </row>
    <row r="6" spans="2:22" ht="7.5" customHeight="1">
      <c r="B6" s="1187"/>
      <c r="C6" s="1186"/>
      <c r="D6" s="1188"/>
      <c r="E6" s="1189"/>
      <c r="F6" s="851"/>
      <c r="G6" s="844"/>
      <c r="H6" s="843"/>
      <c r="I6" s="846"/>
      <c r="J6" s="852"/>
      <c r="K6" s="1190"/>
      <c r="L6" s="1186"/>
      <c r="M6" s="1186"/>
      <c r="N6" s="1186"/>
      <c r="O6" s="1186"/>
      <c r="P6" s="1191"/>
      <c r="Q6" s="847"/>
      <c r="R6" s="847"/>
      <c r="S6" s="1192"/>
      <c r="T6" s="1192"/>
      <c r="U6" s="1192"/>
      <c r="V6" s="1193"/>
    </row>
    <row r="7" spans="2:26" ht="19.5" customHeight="1">
      <c r="B7" s="1194" t="s">
        <v>778</v>
      </c>
      <c r="C7" s="853">
        <f>C8+C9+C10</f>
        <v>211832</v>
      </c>
      <c r="D7" s="854">
        <f>D8+D9+D10</f>
        <v>588418</v>
      </c>
      <c r="E7" s="855" t="s">
        <v>779</v>
      </c>
      <c r="F7" s="856">
        <f>D7/C7</f>
        <v>2.7777578458400995</v>
      </c>
      <c r="G7" s="855" t="s">
        <v>779</v>
      </c>
      <c r="H7" s="857">
        <f>D7/Y7</f>
        <v>167.77142270604404</v>
      </c>
      <c r="I7" s="858" t="s">
        <v>779</v>
      </c>
      <c r="J7" s="859">
        <v>607012</v>
      </c>
      <c r="K7" s="860">
        <v>613289</v>
      </c>
      <c r="L7" s="861">
        <v>614929</v>
      </c>
      <c r="M7" s="861">
        <v>615722</v>
      </c>
      <c r="N7" s="861">
        <v>616024</v>
      </c>
      <c r="O7" s="861">
        <v>604221</v>
      </c>
      <c r="P7" s="862">
        <f>(D7-J7)/J7*100</f>
        <v>-3.06320138646353</v>
      </c>
      <c r="Q7" s="863" t="s">
        <v>779</v>
      </c>
      <c r="R7" s="864">
        <v>-1.0234978941412614</v>
      </c>
      <c r="S7" s="865">
        <v>-0.2666974561290836</v>
      </c>
      <c r="T7" s="865">
        <v>-0.12879188984639134</v>
      </c>
      <c r="U7" s="865">
        <v>-0.04902406399750481</v>
      </c>
      <c r="V7" s="866">
        <v>1.9534243265295403</v>
      </c>
      <c r="X7" s="1185">
        <v>3507.26</v>
      </c>
      <c r="Y7" s="1195">
        <v>3507.26</v>
      </c>
      <c r="Z7" s="867" t="s">
        <v>678</v>
      </c>
    </row>
    <row r="8" spans="2:26" ht="19.5" customHeight="1">
      <c r="B8" s="1194" t="s">
        <v>679</v>
      </c>
      <c r="C8" s="853">
        <f>C12+C17+C19+C20+C21</f>
        <v>86666</v>
      </c>
      <c r="D8" s="854">
        <f>D12+D17+D19+D20+D21</f>
        <v>239738</v>
      </c>
      <c r="E8" s="855" t="s">
        <v>779</v>
      </c>
      <c r="F8" s="856">
        <f>D8/C8</f>
        <v>2.7662289709920844</v>
      </c>
      <c r="G8" s="855" t="s">
        <v>779</v>
      </c>
      <c r="H8" s="857">
        <f>D8/Y8</f>
        <v>157.86049635536358</v>
      </c>
      <c r="I8" s="858" t="s">
        <v>779</v>
      </c>
      <c r="J8" s="859">
        <v>247469</v>
      </c>
      <c r="K8" s="860">
        <v>249385</v>
      </c>
      <c r="L8" s="868">
        <v>249108</v>
      </c>
      <c r="M8" s="868">
        <v>248814</v>
      </c>
      <c r="N8" s="868">
        <v>245876</v>
      </c>
      <c r="O8" s="868">
        <v>240010</v>
      </c>
      <c r="P8" s="862">
        <f>(D8-J8)/J8*100</f>
        <v>-3.124027655989235</v>
      </c>
      <c r="Q8" s="863" t="s">
        <v>779</v>
      </c>
      <c r="R8" s="864">
        <v>-0.768289993383724</v>
      </c>
      <c r="S8" s="865">
        <v>0.11119675000401674</v>
      </c>
      <c r="T8" s="865">
        <v>0.11816055366660194</v>
      </c>
      <c r="U8" s="865">
        <v>1.194911256080311</v>
      </c>
      <c r="V8" s="866">
        <v>2.4440648306320645</v>
      </c>
      <c r="X8" s="1185">
        <f>X12+X17+X19+X20+X21</f>
        <v>1518.67</v>
      </c>
      <c r="Y8" s="1195">
        <f>Y12+Y17+Y19+Y20+Y21</f>
        <v>1518.67</v>
      </c>
      <c r="Z8" s="867" t="s">
        <v>679</v>
      </c>
    </row>
    <row r="9" spans="2:26" ht="19.5" customHeight="1">
      <c r="B9" s="1194" t="s">
        <v>680</v>
      </c>
      <c r="C9" s="853">
        <f>C14+C23+C24+C25+C26</f>
        <v>36702</v>
      </c>
      <c r="D9" s="854">
        <f>D14+D23+D24+D25+D26</f>
        <v>108771</v>
      </c>
      <c r="E9" s="855" t="s">
        <v>779</v>
      </c>
      <c r="F9" s="856">
        <f>D9/C9</f>
        <v>2.963625960438123</v>
      </c>
      <c r="G9" s="855" t="s">
        <v>779</v>
      </c>
      <c r="H9" s="857">
        <f>D9/Y9</f>
        <v>139.3410281702771</v>
      </c>
      <c r="I9" s="858" t="s">
        <v>779</v>
      </c>
      <c r="J9" s="859">
        <v>113177</v>
      </c>
      <c r="K9" s="860">
        <v>116686</v>
      </c>
      <c r="L9" s="868">
        <v>119604</v>
      </c>
      <c r="M9" s="868">
        <v>121502</v>
      </c>
      <c r="N9" s="868">
        <v>122939</v>
      </c>
      <c r="O9" s="868">
        <v>121433</v>
      </c>
      <c r="P9" s="862">
        <f>(D9-J9)/J9*100</f>
        <v>-3.893017132456241</v>
      </c>
      <c r="Q9" s="863" t="s">
        <v>779</v>
      </c>
      <c r="R9" s="864">
        <v>-3.007215947071628</v>
      </c>
      <c r="S9" s="865">
        <v>-2.4397177351928034</v>
      </c>
      <c r="T9" s="865">
        <v>-1.562114203881415</v>
      </c>
      <c r="U9" s="865">
        <v>-1.1688723675969404</v>
      </c>
      <c r="V9" s="866">
        <v>1.2401900636564989</v>
      </c>
      <c r="X9" s="1185">
        <f>X14+X23+X24+X25+X26</f>
        <v>780.63</v>
      </c>
      <c r="Y9" s="1185">
        <f>Y14+Y23+Y24+Y25+Y26</f>
        <v>780.61</v>
      </c>
      <c r="Z9" s="867" t="s">
        <v>680</v>
      </c>
    </row>
    <row r="10" spans="2:26" ht="19.5" customHeight="1">
      <c r="B10" s="1194" t="s">
        <v>681</v>
      </c>
      <c r="C10" s="853">
        <f>C13+C15+C28+C29+C30+C31+C33+C34+C35</f>
        <v>88464</v>
      </c>
      <c r="D10" s="854">
        <f>D13+D15+D28+D29+D30+D31+D33+D34+D35</f>
        <v>239909</v>
      </c>
      <c r="E10" s="855" t="s">
        <v>779</v>
      </c>
      <c r="F10" s="856">
        <f>D10/C10</f>
        <v>2.7119393199493578</v>
      </c>
      <c r="G10" s="855" t="s">
        <v>779</v>
      </c>
      <c r="H10" s="857">
        <f>D10/Y10</f>
        <v>198.6034536995645</v>
      </c>
      <c r="I10" s="858" t="s">
        <v>779</v>
      </c>
      <c r="J10" s="859">
        <v>246366</v>
      </c>
      <c r="K10" s="860">
        <v>247218</v>
      </c>
      <c r="L10" s="868">
        <v>246217</v>
      </c>
      <c r="M10" s="868">
        <v>245406</v>
      </c>
      <c r="N10" s="868">
        <v>247209</v>
      </c>
      <c r="O10" s="868">
        <v>242778</v>
      </c>
      <c r="P10" s="862">
        <f>(D10-J10)/J10*100</f>
        <v>-2.62089736408433</v>
      </c>
      <c r="Q10" s="863" t="s">
        <v>779</v>
      </c>
      <c r="R10" s="864">
        <v>-0.34463509938596704</v>
      </c>
      <c r="S10" s="865">
        <v>0.4065519440168641</v>
      </c>
      <c r="T10" s="865">
        <v>0.33047276757700583</v>
      </c>
      <c r="U10" s="865">
        <v>-0.7293423783114705</v>
      </c>
      <c r="V10" s="866">
        <v>1.8251241875293367</v>
      </c>
      <c r="X10" s="1185">
        <f>X13+X15+X28+X29+X30+X31+X33+X34+X35</f>
        <v>1207.9800000000002</v>
      </c>
      <c r="Y10" s="1185">
        <f>Y13+Y15+Y28+Y29+Y30+Y31+Y33+Y34+Y35</f>
        <v>1207.9800000000002</v>
      </c>
      <c r="Z10" s="867" t="s">
        <v>681</v>
      </c>
    </row>
    <row r="11" spans="2:26" ht="6.75" customHeight="1">
      <c r="B11" s="1194"/>
      <c r="C11" s="853"/>
      <c r="D11" s="854"/>
      <c r="E11" s="869"/>
      <c r="F11" s="870"/>
      <c r="G11" s="869"/>
      <c r="H11" s="857"/>
      <c r="I11" s="871"/>
      <c r="J11" s="872"/>
      <c r="K11" s="860"/>
      <c r="L11" s="873"/>
      <c r="M11" s="873"/>
      <c r="N11" s="873"/>
      <c r="O11" s="873"/>
      <c r="P11" s="862"/>
      <c r="Q11" s="874"/>
      <c r="R11" s="864"/>
      <c r="S11" s="865"/>
      <c r="T11" s="865"/>
      <c r="U11" s="865"/>
      <c r="V11" s="866"/>
      <c r="Z11" s="867"/>
    </row>
    <row r="12" spans="2:26" ht="19.5" customHeight="1">
      <c r="B12" s="1196" t="s">
        <v>682</v>
      </c>
      <c r="C12" s="853">
        <v>73245</v>
      </c>
      <c r="D12" s="854">
        <v>197391</v>
      </c>
      <c r="E12" s="875" t="s">
        <v>683</v>
      </c>
      <c r="F12" s="856">
        <f>D12/C12</f>
        <v>2.6949416342412453</v>
      </c>
      <c r="G12" s="876" t="s">
        <v>684</v>
      </c>
      <c r="H12" s="857">
        <f>D12/Y12</f>
        <v>257.80503095368704</v>
      </c>
      <c r="I12" s="877" t="s">
        <v>685</v>
      </c>
      <c r="J12" s="859">
        <v>201740</v>
      </c>
      <c r="K12" s="860">
        <v>200744</v>
      </c>
      <c r="L12" s="861">
        <v>197959</v>
      </c>
      <c r="M12" s="861">
        <v>195707</v>
      </c>
      <c r="N12" s="861">
        <v>190836</v>
      </c>
      <c r="O12" s="861">
        <v>184601</v>
      </c>
      <c r="P12" s="862">
        <f>(D12-J12)/J12*100</f>
        <v>-2.155745018340438</v>
      </c>
      <c r="Q12" s="878" t="s">
        <v>691</v>
      </c>
      <c r="R12" s="864">
        <v>0.49615430598174787</v>
      </c>
      <c r="S12" s="865">
        <v>1.4068569754343008</v>
      </c>
      <c r="T12" s="865">
        <v>1.150699770575403</v>
      </c>
      <c r="U12" s="865">
        <v>2.5524534154981238</v>
      </c>
      <c r="V12" s="866">
        <v>3.377554834480856</v>
      </c>
      <c r="X12" s="1185">
        <v>765.66</v>
      </c>
      <c r="Y12" s="1185">
        <v>765.66</v>
      </c>
      <c r="Z12" s="879" t="s">
        <v>682</v>
      </c>
    </row>
    <row r="13" spans="2:26" ht="19.5" customHeight="1">
      <c r="B13" s="1196" t="s">
        <v>687</v>
      </c>
      <c r="C13" s="853">
        <v>57565</v>
      </c>
      <c r="D13" s="854">
        <v>148090</v>
      </c>
      <c r="E13" s="875" t="s">
        <v>688</v>
      </c>
      <c r="F13" s="856">
        <f>D13/C13</f>
        <v>2.572570138104751</v>
      </c>
      <c r="G13" s="876" t="s">
        <v>689</v>
      </c>
      <c r="H13" s="857">
        <f>D13/Y13</f>
        <v>1120.1119431207926</v>
      </c>
      <c r="I13" s="877" t="s">
        <v>688</v>
      </c>
      <c r="J13" s="859">
        <v>149584</v>
      </c>
      <c r="K13" s="860">
        <v>147837</v>
      </c>
      <c r="L13" s="861">
        <v>143856</v>
      </c>
      <c r="M13" s="861">
        <v>140503</v>
      </c>
      <c r="N13" s="861">
        <v>140615</v>
      </c>
      <c r="O13" s="861">
        <v>136053</v>
      </c>
      <c r="P13" s="862">
        <f>(D13-J13)/J13*100</f>
        <v>-0.9987699219167825</v>
      </c>
      <c r="Q13" s="878" t="s">
        <v>688</v>
      </c>
      <c r="R13" s="864">
        <v>1.1817068798744563</v>
      </c>
      <c r="S13" s="865">
        <v>2.7673506840173445</v>
      </c>
      <c r="T13" s="865">
        <v>2.3864259126139764</v>
      </c>
      <c r="U13" s="865">
        <v>-0.07965010845215614</v>
      </c>
      <c r="V13" s="866">
        <v>3.353105039947657</v>
      </c>
      <c r="X13" s="1185">
        <v>132.21</v>
      </c>
      <c r="Y13" s="1185">
        <v>132.21</v>
      </c>
      <c r="Z13" s="879" t="s">
        <v>687</v>
      </c>
    </row>
    <row r="14" spans="2:26" ht="19.5" customHeight="1">
      <c r="B14" s="1196" t="s">
        <v>690</v>
      </c>
      <c r="C14" s="853">
        <v>18258</v>
      </c>
      <c r="D14" s="854">
        <v>50728</v>
      </c>
      <c r="E14" s="875" t="s">
        <v>691</v>
      </c>
      <c r="F14" s="856">
        <f>D14/C14</f>
        <v>2.7783985102420856</v>
      </c>
      <c r="G14" s="876" t="s">
        <v>702</v>
      </c>
      <c r="H14" s="857">
        <f>D14/Y14</f>
        <v>186.3972074223774</v>
      </c>
      <c r="I14" s="877" t="s">
        <v>693</v>
      </c>
      <c r="J14" s="859">
        <v>52592</v>
      </c>
      <c r="K14" s="860">
        <v>54027</v>
      </c>
      <c r="L14" s="861">
        <v>55669</v>
      </c>
      <c r="M14" s="861">
        <v>56602</v>
      </c>
      <c r="N14" s="861">
        <v>57306</v>
      </c>
      <c r="O14" s="861">
        <v>57252</v>
      </c>
      <c r="P14" s="862">
        <f>(D14-J14)/J14*100</f>
        <v>-3.544265287496197</v>
      </c>
      <c r="Q14" s="878" t="s">
        <v>707</v>
      </c>
      <c r="R14" s="864">
        <v>-2.656079367723546</v>
      </c>
      <c r="S14" s="865">
        <v>-2.9495769638398395</v>
      </c>
      <c r="T14" s="865">
        <v>-1.6483516483516536</v>
      </c>
      <c r="U14" s="865">
        <v>-1.2284926534743335</v>
      </c>
      <c r="V14" s="866">
        <v>0.09431984908823132</v>
      </c>
      <c r="X14" s="1185">
        <v>272.15</v>
      </c>
      <c r="Y14" s="1185">
        <v>272.15</v>
      </c>
      <c r="Z14" s="879" t="s">
        <v>690</v>
      </c>
    </row>
    <row r="15" spans="2:26" ht="19.5" customHeight="1">
      <c r="B15" s="1196" t="s">
        <v>695</v>
      </c>
      <c r="C15" s="853">
        <v>12856</v>
      </c>
      <c r="D15" s="854">
        <v>35219</v>
      </c>
      <c r="E15" s="875" t="s">
        <v>686</v>
      </c>
      <c r="F15" s="856">
        <f>D15/C15</f>
        <v>2.7394990665836962</v>
      </c>
      <c r="G15" s="876" t="s">
        <v>692</v>
      </c>
      <c r="H15" s="857">
        <f>D15/Y15</f>
        <v>1223.3067037165683</v>
      </c>
      <c r="I15" s="877" t="s">
        <v>683</v>
      </c>
      <c r="J15" s="859">
        <v>36459</v>
      </c>
      <c r="K15" s="860">
        <v>36843</v>
      </c>
      <c r="L15" s="861">
        <v>37365</v>
      </c>
      <c r="M15" s="861">
        <v>37282</v>
      </c>
      <c r="N15" s="861">
        <v>37351</v>
      </c>
      <c r="O15" s="861">
        <v>37278</v>
      </c>
      <c r="P15" s="862">
        <f>(D15-J15)/J15*100</f>
        <v>-3.4010806659535366</v>
      </c>
      <c r="Q15" s="878" t="s">
        <v>685</v>
      </c>
      <c r="R15" s="864">
        <v>-1.042260402247374</v>
      </c>
      <c r="S15" s="865">
        <v>-1.3970293054997973</v>
      </c>
      <c r="T15" s="865">
        <v>0.2226275414409118</v>
      </c>
      <c r="U15" s="865">
        <v>-0.18473400979893695</v>
      </c>
      <c r="V15" s="866">
        <v>0.19582595632812172</v>
      </c>
      <c r="X15" s="1185">
        <v>28.79</v>
      </c>
      <c r="Y15" s="1185">
        <v>28.79</v>
      </c>
      <c r="Z15" s="879" t="s">
        <v>695</v>
      </c>
    </row>
    <row r="16" spans="2:26" ht="6.75" customHeight="1">
      <c r="B16" s="1196"/>
      <c r="C16" s="853"/>
      <c r="D16" s="854"/>
      <c r="E16" s="875"/>
      <c r="F16" s="856"/>
      <c r="G16" s="876"/>
      <c r="H16" s="857"/>
      <c r="I16" s="877"/>
      <c r="J16" s="859"/>
      <c r="K16" s="860"/>
      <c r="L16" s="861"/>
      <c r="M16" s="861"/>
      <c r="N16" s="861"/>
      <c r="O16" s="861"/>
      <c r="P16" s="862"/>
      <c r="Q16" s="878"/>
      <c r="R16" s="864"/>
      <c r="S16" s="865"/>
      <c r="T16" s="865"/>
      <c r="U16" s="865"/>
      <c r="V16" s="866"/>
      <c r="Z16" s="879"/>
    </row>
    <row r="17" spans="2:26" ht="19.5" customHeight="1">
      <c r="B17" s="1196" t="s">
        <v>697</v>
      </c>
      <c r="C17" s="853">
        <v>3984</v>
      </c>
      <c r="D17" s="854">
        <v>12324</v>
      </c>
      <c r="E17" s="875" t="s">
        <v>698</v>
      </c>
      <c r="F17" s="856">
        <f>D17/C17</f>
        <v>3.0933734939759034</v>
      </c>
      <c r="G17" s="876" t="s">
        <v>698</v>
      </c>
      <c r="H17" s="857">
        <f>D17/Y17</f>
        <v>100.70272920411833</v>
      </c>
      <c r="I17" s="877" t="s">
        <v>698</v>
      </c>
      <c r="J17" s="859">
        <v>13270</v>
      </c>
      <c r="K17" s="860">
        <v>14015</v>
      </c>
      <c r="L17" s="861">
        <v>14713</v>
      </c>
      <c r="M17" s="861">
        <v>15342</v>
      </c>
      <c r="N17" s="861">
        <v>15944</v>
      </c>
      <c r="O17" s="861">
        <v>15969</v>
      </c>
      <c r="P17" s="862">
        <f>(D17-J17)/J17*100</f>
        <v>-7.1288620949510175</v>
      </c>
      <c r="Q17" s="878" t="s">
        <v>702</v>
      </c>
      <c r="R17" s="864">
        <v>-5.315733143061006</v>
      </c>
      <c r="S17" s="865">
        <v>-4.744103853734794</v>
      </c>
      <c r="T17" s="865">
        <v>-4.099856602789731</v>
      </c>
      <c r="U17" s="865">
        <v>-3.775715002508784</v>
      </c>
      <c r="V17" s="866">
        <v>-0.1565533220614923</v>
      </c>
      <c r="X17" s="1185">
        <v>122.38</v>
      </c>
      <c r="Y17" s="1185">
        <v>122.38</v>
      </c>
      <c r="Z17" s="879" t="s">
        <v>697</v>
      </c>
    </row>
    <row r="18" spans="2:26" ht="7.5" customHeight="1">
      <c r="B18" s="1196"/>
      <c r="C18" s="853"/>
      <c r="D18" s="854"/>
      <c r="E18" s="875"/>
      <c r="F18" s="856"/>
      <c r="G18" s="876"/>
      <c r="H18" s="857"/>
      <c r="I18" s="877"/>
      <c r="J18" s="859"/>
      <c r="K18" s="860"/>
      <c r="L18" s="861"/>
      <c r="M18" s="861"/>
      <c r="N18" s="861"/>
      <c r="O18" s="861"/>
      <c r="P18" s="862"/>
      <c r="Q18" s="878"/>
      <c r="R18" s="864"/>
      <c r="S18" s="865"/>
      <c r="T18" s="865"/>
      <c r="U18" s="865"/>
      <c r="V18" s="866"/>
      <c r="Z18" s="879"/>
    </row>
    <row r="19" spans="2:26" ht="19.5" customHeight="1">
      <c r="B19" s="1196" t="s">
        <v>701</v>
      </c>
      <c r="C19" s="853">
        <v>1405</v>
      </c>
      <c r="D19" s="854">
        <v>3876</v>
      </c>
      <c r="E19" s="875" t="s">
        <v>692</v>
      </c>
      <c r="F19" s="856">
        <f>D19/C19</f>
        <v>2.7587188612099642</v>
      </c>
      <c r="G19" s="876" t="s">
        <v>700</v>
      </c>
      <c r="H19" s="857">
        <f>D19/Y19</f>
        <v>19.447092469018113</v>
      </c>
      <c r="I19" s="877" t="s">
        <v>703</v>
      </c>
      <c r="J19" s="859">
        <v>4378</v>
      </c>
      <c r="K19" s="860">
        <v>4998</v>
      </c>
      <c r="L19" s="861">
        <v>5548</v>
      </c>
      <c r="M19" s="861">
        <v>6004</v>
      </c>
      <c r="N19" s="861">
        <v>6337</v>
      </c>
      <c r="O19" s="861">
        <v>6633</v>
      </c>
      <c r="P19" s="900">
        <f>(D19-J19)/J19*100</f>
        <v>-11.46642302421197</v>
      </c>
      <c r="Q19" s="878" t="s">
        <v>689</v>
      </c>
      <c r="R19" s="901">
        <v>-12.404961984793918</v>
      </c>
      <c r="S19" s="865">
        <v>-9.91348233597693</v>
      </c>
      <c r="T19" s="865">
        <v>-7.594936708860756</v>
      </c>
      <c r="U19" s="865">
        <v>-5.254852453842506</v>
      </c>
      <c r="V19" s="866">
        <v>-4.46253580581939</v>
      </c>
      <c r="X19" s="1185">
        <v>199.31</v>
      </c>
      <c r="Y19" s="1185">
        <v>199.31</v>
      </c>
      <c r="Z19" s="879" t="s">
        <v>701</v>
      </c>
    </row>
    <row r="20" spans="2:26" ht="19.5" customHeight="1">
      <c r="B20" s="1196" t="s">
        <v>704</v>
      </c>
      <c r="C20" s="853">
        <v>2566</v>
      </c>
      <c r="D20" s="854">
        <v>7719</v>
      </c>
      <c r="E20" s="875" t="s">
        <v>702</v>
      </c>
      <c r="F20" s="856">
        <f>D20/C20</f>
        <v>3.008183943881528</v>
      </c>
      <c r="G20" s="876" t="s">
        <v>705</v>
      </c>
      <c r="H20" s="857">
        <f>D20/Y20</f>
        <v>34.3662348069988</v>
      </c>
      <c r="I20" s="877" t="s">
        <v>700</v>
      </c>
      <c r="J20" s="859">
        <v>8647</v>
      </c>
      <c r="K20" s="860">
        <v>9383</v>
      </c>
      <c r="L20" s="861">
        <v>10082</v>
      </c>
      <c r="M20" s="861">
        <v>10670</v>
      </c>
      <c r="N20" s="861">
        <v>11199</v>
      </c>
      <c r="O20" s="861">
        <v>11504</v>
      </c>
      <c r="P20" s="900">
        <f>(D20-J20)/J20*100</f>
        <v>-10.732045796229906</v>
      </c>
      <c r="Q20" s="878" t="s">
        <v>703</v>
      </c>
      <c r="R20" s="864">
        <v>-7.843973142918043</v>
      </c>
      <c r="S20" s="865">
        <v>-6.933148184883953</v>
      </c>
      <c r="T20" s="865">
        <v>-5.510777881911899</v>
      </c>
      <c r="U20" s="865">
        <v>-4.723636038932044</v>
      </c>
      <c r="V20" s="866">
        <v>-2.6512517385257284</v>
      </c>
      <c r="X20" s="1185">
        <v>224.61</v>
      </c>
      <c r="Y20" s="1185">
        <v>224.61</v>
      </c>
      <c r="Z20" s="879" t="s">
        <v>704</v>
      </c>
    </row>
    <row r="21" spans="2:26" ht="19.5" customHeight="1">
      <c r="B21" s="1196" t="s">
        <v>706</v>
      </c>
      <c r="C21" s="853">
        <v>5466</v>
      </c>
      <c r="D21" s="854">
        <v>18428</v>
      </c>
      <c r="E21" s="875" t="s">
        <v>707</v>
      </c>
      <c r="F21" s="856">
        <f>D21/C21</f>
        <v>3.371386754482254</v>
      </c>
      <c r="G21" s="876" t="s">
        <v>683</v>
      </c>
      <c r="H21" s="857">
        <f>D21/Y21</f>
        <v>89.14904939286923</v>
      </c>
      <c r="I21" s="877" t="s">
        <v>708</v>
      </c>
      <c r="J21" s="859">
        <v>19434</v>
      </c>
      <c r="K21" s="860">
        <v>20245</v>
      </c>
      <c r="L21" s="861">
        <v>20806</v>
      </c>
      <c r="M21" s="861">
        <v>21091</v>
      </c>
      <c r="N21" s="861">
        <v>21560</v>
      </c>
      <c r="O21" s="861">
        <v>21303</v>
      </c>
      <c r="P21" s="862">
        <f>(D21-J21)/J21*100</f>
        <v>-5.176494802922712</v>
      </c>
      <c r="Q21" s="878" t="s">
        <v>698</v>
      </c>
      <c r="R21" s="864">
        <v>-4.005927389478884</v>
      </c>
      <c r="S21" s="865">
        <v>-2.696337594924536</v>
      </c>
      <c r="T21" s="865">
        <v>-1.3512872789341435</v>
      </c>
      <c r="U21" s="865">
        <v>-2.1753246753246747</v>
      </c>
      <c r="V21" s="866">
        <v>1.2064028540581084</v>
      </c>
      <c r="X21" s="1185">
        <v>206.71</v>
      </c>
      <c r="Y21" s="1185">
        <v>206.71</v>
      </c>
      <c r="Z21" s="879" t="s">
        <v>706</v>
      </c>
    </row>
    <row r="22" spans="2:26" ht="7.5" customHeight="1">
      <c r="B22" s="1196"/>
      <c r="C22" s="853"/>
      <c r="D22" s="854"/>
      <c r="E22" s="875"/>
      <c r="F22" s="856"/>
      <c r="G22" s="876"/>
      <c r="H22" s="857"/>
      <c r="I22" s="877"/>
      <c r="J22" s="859"/>
      <c r="K22" s="860"/>
      <c r="L22" s="861"/>
      <c r="M22" s="861"/>
      <c r="N22" s="861"/>
      <c r="O22" s="861"/>
      <c r="P22" s="862"/>
      <c r="Q22" s="878"/>
      <c r="R22" s="864"/>
      <c r="S22" s="865"/>
      <c r="T22" s="865"/>
      <c r="U22" s="865"/>
      <c r="V22" s="866"/>
      <c r="Z22" s="879"/>
    </row>
    <row r="23" spans="2:26" ht="19.5" customHeight="1">
      <c r="B23" s="1196" t="s">
        <v>709</v>
      </c>
      <c r="C23" s="853">
        <v>2386</v>
      </c>
      <c r="D23" s="854">
        <v>7024</v>
      </c>
      <c r="E23" s="875" t="s">
        <v>700</v>
      </c>
      <c r="F23" s="856">
        <f>D23/C23</f>
        <v>2.9438390611902765</v>
      </c>
      <c r="G23" s="876" t="s">
        <v>708</v>
      </c>
      <c r="H23" s="857">
        <f>D23/Y23</f>
        <v>30.08652445815129</v>
      </c>
      <c r="I23" s="877" t="s">
        <v>696</v>
      </c>
      <c r="J23" s="859">
        <v>7509</v>
      </c>
      <c r="K23" s="860">
        <v>7921</v>
      </c>
      <c r="L23" s="861">
        <v>8356</v>
      </c>
      <c r="M23" s="861">
        <v>8700</v>
      </c>
      <c r="N23" s="861">
        <v>8880</v>
      </c>
      <c r="O23" s="861">
        <v>8771</v>
      </c>
      <c r="P23" s="862">
        <f>(D23-J23)/J23*100</f>
        <v>-6.45891596750566</v>
      </c>
      <c r="Q23" s="878" t="s">
        <v>708</v>
      </c>
      <c r="R23" s="864">
        <v>-5.201363464209065</v>
      </c>
      <c r="S23" s="865">
        <v>-5.205840114887506</v>
      </c>
      <c r="T23" s="865">
        <v>-3.9540229885057454</v>
      </c>
      <c r="U23" s="865">
        <v>-2.0270270270270285</v>
      </c>
      <c r="V23" s="866">
        <v>1.242731729563329</v>
      </c>
      <c r="X23" s="1185">
        <v>233.46</v>
      </c>
      <c r="Y23" s="1185">
        <v>233.46</v>
      </c>
      <c r="Z23" s="879" t="s">
        <v>709</v>
      </c>
    </row>
    <row r="24" spans="2:26" ht="19.5" customHeight="1">
      <c r="B24" s="1196" t="s">
        <v>710</v>
      </c>
      <c r="C24" s="853">
        <v>5417</v>
      </c>
      <c r="D24" s="854">
        <v>17037</v>
      </c>
      <c r="E24" s="875" t="s">
        <v>694</v>
      </c>
      <c r="F24" s="856">
        <f>D24/C24</f>
        <v>3.1450987631530367</v>
      </c>
      <c r="G24" s="876" t="s">
        <v>693</v>
      </c>
      <c r="H24" s="857">
        <f>D24/Y24</f>
        <v>218.56318152661962</v>
      </c>
      <c r="I24" s="877" t="s">
        <v>707</v>
      </c>
      <c r="J24" s="859">
        <v>17525</v>
      </c>
      <c r="K24" s="860">
        <v>17381</v>
      </c>
      <c r="L24" s="861">
        <v>17167</v>
      </c>
      <c r="M24" s="861">
        <v>17309</v>
      </c>
      <c r="N24" s="861">
        <v>17498</v>
      </c>
      <c r="O24" s="861">
        <v>17488</v>
      </c>
      <c r="P24" s="862">
        <f>(D24-J24)/J24*100</f>
        <v>-2.7845934379457917</v>
      </c>
      <c r="Q24" s="878" t="s">
        <v>686</v>
      </c>
      <c r="R24" s="864">
        <v>0.8284908808469018</v>
      </c>
      <c r="S24" s="865">
        <v>1.246577736354637</v>
      </c>
      <c r="T24" s="865">
        <v>-0.8203824599919085</v>
      </c>
      <c r="U24" s="865">
        <v>-1.0801234426791595</v>
      </c>
      <c r="V24" s="866">
        <v>0.057182067703576145</v>
      </c>
      <c r="X24" s="1185">
        <v>77.95</v>
      </c>
      <c r="Y24" s="1185">
        <v>77.95</v>
      </c>
      <c r="Z24" s="879" t="s">
        <v>710</v>
      </c>
    </row>
    <row r="25" spans="2:26" ht="19.5" customHeight="1">
      <c r="B25" s="1196" t="s">
        <v>711</v>
      </c>
      <c r="C25" s="853">
        <v>5833</v>
      </c>
      <c r="D25" s="854">
        <v>18535</v>
      </c>
      <c r="E25" s="875" t="s">
        <v>685</v>
      </c>
      <c r="F25" s="856">
        <f>D25/C25</f>
        <v>3.17761014915138</v>
      </c>
      <c r="G25" s="876" t="s">
        <v>707</v>
      </c>
      <c r="H25" s="857">
        <f>D25/Y25</f>
        <v>132.48749106504647</v>
      </c>
      <c r="I25" s="877" t="s">
        <v>694</v>
      </c>
      <c r="J25" s="859">
        <v>19499</v>
      </c>
      <c r="K25" s="860">
        <v>20442</v>
      </c>
      <c r="L25" s="861">
        <v>21184</v>
      </c>
      <c r="M25" s="861">
        <v>21736</v>
      </c>
      <c r="N25" s="861">
        <v>22326</v>
      </c>
      <c r="O25" s="861">
        <v>22150</v>
      </c>
      <c r="P25" s="862">
        <f>(D25-J25)/J25*100</f>
        <v>-4.9438432740140525</v>
      </c>
      <c r="Q25" s="878" t="s">
        <v>699</v>
      </c>
      <c r="R25" s="864">
        <v>-4.6130515605126705</v>
      </c>
      <c r="S25" s="865">
        <v>-3.5026435045317217</v>
      </c>
      <c r="T25" s="865">
        <v>-2.539565697460433</v>
      </c>
      <c r="U25" s="865">
        <v>-2.6426587834811444</v>
      </c>
      <c r="V25" s="866">
        <v>0.7945823927765217</v>
      </c>
      <c r="X25" s="1185">
        <v>139.92</v>
      </c>
      <c r="Y25" s="1185">
        <v>139.9</v>
      </c>
      <c r="Z25" s="879" t="s">
        <v>711</v>
      </c>
    </row>
    <row r="26" spans="2:26" ht="19.5" customHeight="1">
      <c r="B26" s="1196" t="s">
        <v>712</v>
      </c>
      <c r="C26" s="853">
        <v>4808</v>
      </c>
      <c r="D26" s="854">
        <v>15447</v>
      </c>
      <c r="E26" s="875" t="s">
        <v>699</v>
      </c>
      <c r="F26" s="856">
        <f>D26/C26</f>
        <v>3.2127703826955076</v>
      </c>
      <c r="G26" s="876" t="s">
        <v>685</v>
      </c>
      <c r="H26" s="857">
        <f>D26/Y26</f>
        <v>270.28871391076115</v>
      </c>
      <c r="I26" s="877" t="s">
        <v>686</v>
      </c>
      <c r="J26" s="859">
        <v>16052</v>
      </c>
      <c r="K26" s="860">
        <v>16915</v>
      </c>
      <c r="L26" s="861">
        <v>17228</v>
      </c>
      <c r="M26" s="861">
        <v>17155</v>
      </c>
      <c r="N26" s="861">
        <v>16929</v>
      </c>
      <c r="O26" s="861">
        <v>15772</v>
      </c>
      <c r="P26" s="862">
        <f>(D26-J26)/J26*100</f>
        <v>-3.769000747570396</v>
      </c>
      <c r="Q26" s="878" t="s">
        <v>693</v>
      </c>
      <c r="R26" s="864">
        <v>-5.101980490688738</v>
      </c>
      <c r="S26" s="865">
        <v>-1.8168098444392822</v>
      </c>
      <c r="T26" s="865">
        <v>0.42553191489360653</v>
      </c>
      <c r="U26" s="865">
        <v>1.3349872998995815</v>
      </c>
      <c r="V26" s="866">
        <v>7.335784935328427</v>
      </c>
      <c r="X26" s="1185">
        <v>57.15</v>
      </c>
      <c r="Y26" s="1185">
        <v>57.15</v>
      </c>
      <c r="Z26" s="879" t="s">
        <v>712</v>
      </c>
    </row>
    <row r="27" spans="2:26" ht="7.5" customHeight="1">
      <c r="B27" s="1196"/>
      <c r="C27" s="853"/>
      <c r="D27" s="854"/>
      <c r="E27" s="875"/>
      <c r="F27" s="856"/>
      <c r="G27" s="876"/>
      <c r="H27" s="857"/>
      <c r="I27" s="877"/>
      <c r="J27" s="859"/>
      <c r="K27" s="860"/>
      <c r="L27" s="861"/>
      <c r="M27" s="861"/>
      <c r="N27" s="861"/>
      <c r="O27" s="880"/>
      <c r="P27" s="862"/>
      <c r="Q27" s="878"/>
      <c r="R27" s="864"/>
      <c r="S27" s="865"/>
      <c r="T27" s="865"/>
      <c r="U27" s="865"/>
      <c r="V27" s="866"/>
      <c r="Z27" s="879"/>
    </row>
    <row r="28" spans="2:26" ht="19.5" customHeight="1">
      <c r="B28" s="1196" t="s">
        <v>713</v>
      </c>
      <c r="C28" s="853">
        <v>1067</v>
      </c>
      <c r="D28" s="854">
        <v>3336</v>
      </c>
      <c r="E28" s="875" t="s">
        <v>689</v>
      </c>
      <c r="F28" s="856">
        <f>D28/C28</f>
        <v>3.126522961574508</v>
      </c>
      <c r="G28" s="876" t="s">
        <v>694</v>
      </c>
      <c r="H28" s="857">
        <f>D28/Y28</f>
        <v>801.9230769230769</v>
      </c>
      <c r="I28" s="877" t="s">
        <v>691</v>
      </c>
      <c r="J28" s="859">
        <v>3073</v>
      </c>
      <c r="K28" s="860">
        <v>2971</v>
      </c>
      <c r="L28" s="861">
        <v>2760</v>
      </c>
      <c r="M28" s="861">
        <v>2830</v>
      </c>
      <c r="N28" s="861">
        <v>2799</v>
      </c>
      <c r="O28" s="881">
        <v>2552</v>
      </c>
      <c r="P28" s="862">
        <f>(D28-J28)/J28*100</f>
        <v>8.558411975268468</v>
      </c>
      <c r="Q28" s="878" t="s">
        <v>683</v>
      </c>
      <c r="R28" s="864">
        <v>3.433187478963312</v>
      </c>
      <c r="S28" s="865">
        <v>7.644927536231894</v>
      </c>
      <c r="T28" s="865">
        <v>-2.473498233215543</v>
      </c>
      <c r="U28" s="865">
        <v>1.1075384065737826</v>
      </c>
      <c r="V28" s="866">
        <v>9.678683385579934</v>
      </c>
      <c r="X28" s="1185">
        <v>4.16</v>
      </c>
      <c r="Y28" s="1185">
        <v>4.16</v>
      </c>
      <c r="Z28" s="879" t="s">
        <v>713</v>
      </c>
    </row>
    <row r="29" spans="2:26" ht="19.5" customHeight="1">
      <c r="B29" s="1196" t="s">
        <v>714</v>
      </c>
      <c r="C29" s="853">
        <v>5337</v>
      </c>
      <c r="D29" s="854">
        <v>17503</v>
      </c>
      <c r="E29" s="875" t="s">
        <v>693</v>
      </c>
      <c r="F29" s="856">
        <f>D29/C29</f>
        <v>3.2795578040097433</v>
      </c>
      <c r="G29" s="876" t="s">
        <v>691</v>
      </c>
      <c r="H29" s="857">
        <f>D29/Y29</f>
        <v>92.22298329732862</v>
      </c>
      <c r="I29" s="877" t="s">
        <v>705</v>
      </c>
      <c r="J29" s="859">
        <v>18897</v>
      </c>
      <c r="K29" s="860">
        <v>19561</v>
      </c>
      <c r="L29" s="861">
        <v>20563</v>
      </c>
      <c r="M29" s="861">
        <v>21508</v>
      </c>
      <c r="N29" s="861">
        <v>22225</v>
      </c>
      <c r="O29" s="881">
        <v>22356</v>
      </c>
      <c r="P29" s="862">
        <f>(D29-J29)/J29*100</f>
        <v>-7.376832301423507</v>
      </c>
      <c r="Q29" s="878" t="s">
        <v>696</v>
      </c>
      <c r="R29" s="864">
        <v>-3.394509483155258</v>
      </c>
      <c r="S29" s="865">
        <v>-4.87282984000389</v>
      </c>
      <c r="T29" s="865">
        <v>-4.3937139668960405</v>
      </c>
      <c r="U29" s="865">
        <v>-3.2260967379077576</v>
      </c>
      <c r="V29" s="866">
        <v>-0.5859724458758264</v>
      </c>
      <c r="X29" s="1185">
        <v>189.79</v>
      </c>
      <c r="Y29" s="1185">
        <v>189.79</v>
      </c>
      <c r="Z29" s="879" t="s">
        <v>714</v>
      </c>
    </row>
    <row r="30" spans="2:26" ht="19.5" customHeight="1">
      <c r="B30" s="1196" t="s">
        <v>715</v>
      </c>
      <c r="C30" s="853">
        <v>3488</v>
      </c>
      <c r="D30" s="854">
        <v>11543</v>
      </c>
      <c r="E30" s="875" t="s">
        <v>708</v>
      </c>
      <c r="F30" s="856">
        <f>D30/C30</f>
        <v>3.3093463302752295</v>
      </c>
      <c r="G30" s="876" t="s">
        <v>688</v>
      </c>
      <c r="H30" s="857">
        <f>D30/Y30</f>
        <v>101.22774708410067</v>
      </c>
      <c r="I30" s="877" t="s">
        <v>699</v>
      </c>
      <c r="J30" s="859">
        <v>12070</v>
      </c>
      <c r="K30" s="860">
        <v>12210</v>
      </c>
      <c r="L30" s="861">
        <v>12345</v>
      </c>
      <c r="M30" s="861">
        <v>12774</v>
      </c>
      <c r="N30" s="861">
        <v>12854</v>
      </c>
      <c r="O30" s="881">
        <v>12472</v>
      </c>
      <c r="P30" s="862">
        <f>(D30-J30)/J30*100</f>
        <v>-4.366197183098591</v>
      </c>
      <c r="Q30" s="878" t="s">
        <v>694</v>
      </c>
      <c r="R30" s="864">
        <v>-1.1466011466011465</v>
      </c>
      <c r="S30" s="865">
        <v>-1.0935601458080146</v>
      </c>
      <c r="T30" s="865">
        <v>-3.3583842179427004</v>
      </c>
      <c r="U30" s="865">
        <v>-0.6223743581764474</v>
      </c>
      <c r="V30" s="866">
        <v>3.062860808210388</v>
      </c>
      <c r="X30" s="1185">
        <v>114.03</v>
      </c>
      <c r="Y30" s="1185">
        <v>114.03</v>
      </c>
      <c r="Z30" s="879" t="s">
        <v>715</v>
      </c>
    </row>
    <row r="31" spans="2:26" ht="19.5" customHeight="1">
      <c r="B31" s="1196" t="s">
        <v>716</v>
      </c>
      <c r="C31" s="853">
        <v>3599</v>
      </c>
      <c r="D31" s="854">
        <v>11624</v>
      </c>
      <c r="E31" s="875" t="s">
        <v>705</v>
      </c>
      <c r="F31" s="856">
        <f>D31/C31</f>
        <v>3.2297860516810224</v>
      </c>
      <c r="G31" s="876" t="s">
        <v>686</v>
      </c>
      <c r="H31" s="857">
        <f>D31/Y31</f>
        <v>83.35604159196845</v>
      </c>
      <c r="I31" s="877" t="s">
        <v>702</v>
      </c>
      <c r="J31" s="859">
        <v>12343</v>
      </c>
      <c r="K31" s="860">
        <v>12663</v>
      </c>
      <c r="L31" s="861">
        <v>12709</v>
      </c>
      <c r="M31" s="861">
        <v>12630</v>
      </c>
      <c r="N31" s="861">
        <v>12346</v>
      </c>
      <c r="O31" s="881">
        <v>12071</v>
      </c>
      <c r="P31" s="862">
        <f>(D31-J31)/J31*100</f>
        <v>-5.825164060601151</v>
      </c>
      <c r="Q31" s="878" t="s">
        <v>705</v>
      </c>
      <c r="R31" s="864">
        <v>-2.5270473031667064</v>
      </c>
      <c r="S31" s="865">
        <v>-0.3619482256668527</v>
      </c>
      <c r="T31" s="865">
        <v>0.6254948535233673</v>
      </c>
      <c r="U31" s="865">
        <v>2.300340191155037</v>
      </c>
      <c r="V31" s="866">
        <v>2.278187391268327</v>
      </c>
      <c r="X31" s="1185">
        <v>139.45</v>
      </c>
      <c r="Y31" s="1185">
        <v>139.45</v>
      </c>
      <c r="Z31" s="879" t="s">
        <v>716</v>
      </c>
    </row>
    <row r="32" spans="2:26" ht="7.5" customHeight="1">
      <c r="B32" s="1196"/>
      <c r="C32" s="853"/>
      <c r="D32" s="854"/>
      <c r="E32" s="875"/>
      <c r="F32" s="856"/>
      <c r="G32" s="876"/>
      <c r="H32" s="857"/>
      <c r="I32" s="877"/>
      <c r="J32" s="859"/>
      <c r="K32" s="860"/>
      <c r="L32" s="861"/>
      <c r="M32" s="861"/>
      <c r="N32" s="861"/>
      <c r="O32" s="881"/>
      <c r="P32" s="862"/>
      <c r="Q32" s="878"/>
      <c r="R32" s="864"/>
      <c r="S32" s="865"/>
      <c r="T32" s="865"/>
      <c r="U32" s="865"/>
      <c r="V32" s="866"/>
      <c r="Z32" s="879"/>
    </row>
    <row r="33" spans="2:26" ht="19.5" customHeight="1">
      <c r="B33" s="1196" t="s">
        <v>717</v>
      </c>
      <c r="C33" s="853">
        <v>2098</v>
      </c>
      <c r="D33" s="854">
        <v>5458</v>
      </c>
      <c r="E33" s="875" t="s">
        <v>696</v>
      </c>
      <c r="F33" s="856">
        <f>D33/C33</f>
        <v>2.601525262154433</v>
      </c>
      <c r="G33" s="876" t="s">
        <v>703</v>
      </c>
      <c r="H33" s="857">
        <f>D33/Y33</f>
        <v>16.011969372488046</v>
      </c>
      <c r="I33" s="877" t="s">
        <v>689</v>
      </c>
      <c r="J33" s="859">
        <v>6112</v>
      </c>
      <c r="K33" s="860">
        <v>6696</v>
      </c>
      <c r="L33" s="861">
        <v>7382</v>
      </c>
      <c r="M33" s="861">
        <v>7974</v>
      </c>
      <c r="N33" s="861">
        <v>8470</v>
      </c>
      <c r="O33" s="881">
        <v>8889</v>
      </c>
      <c r="P33" s="900">
        <f>(D33-J33)/J33*100</f>
        <v>-10.700261780104713</v>
      </c>
      <c r="Q33" s="878" t="s">
        <v>684</v>
      </c>
      <c r="R33" s="864">
        <v>-8.72162485065711</v>
      </c>
      <c r="S33" s="865">
        <v>-9.292874559739905</v>
      </c>
      <c r="T33" s="865">
        <v>-7.424128417356412</v>
      </c>
      <c r="U33" s="865">
        <v>-5.855962219598587</v>
      </c>
      <c r="V33" s="866">
        <v>-4.713691078861515</v>
      </c>
      <c r="X33" s="1185">
        <v>340.87</v>
      </c>
      <c r="Y33" s="1185">
        <v>340.87</v>
      </c>
      <c r="Z33" s="879" t="s">
        <v>717</v>
      </c>
    </row>
    <row r="34" spans="2:26" ht="19.5" customHeight="1">
      <c r="B34" s="1196" t="s">
        <v>718</v>
      </c>
      <c r="C34" s="853">
        <v>1371</v>
      </c>
      <c r="D34" s="854">
        <v>3758</v>
      </c>
      <c r="E34" s="875" t="s">
        <v>684</v>
      </c>
      <c r="F34" s="856">
        <f>D34/C34</f>
        <v>2.7410649161196208</v>
      </c>
      <c r="G34" s="876" t="s">
        <v>696</v>
      </c>
      <c r="H34" s="857">
        <f>D34/Y34</f>
        <v>28.040590956573645</v>
      </c>
      <c r="I34" s="877" t="s">
        <v>692</v>
      </c>
      <c r="J34" s="859">
        <v>4185</v>
      </c>
      <c r="K34" s="860">
        <v>4516</v>
      </c>
      <c r="L34" s="861">
        <v>4921</v>
      </c>
      <c r="M34" s="861">
        <v>5377</v>
      </c>
      <c r="N34" s="861">
        <v>5792</v>
      </c>
      <c r="O34" s="881">
        <v>6092</v>
      </c>
      <c r="P34" s="900">
        <f>(D34-J34)/J34*100</f>
        <v>-10.203106332138589</v>
      </c>
      <c r="Q34" s="878" t="s">
        <v>692</v>
      </c>
      <c r="R34" s="864">
        <v>-7.329495128432241</v>
      </c>
      <c r="S34" s="865">
        <v>-8.230034545824017</v>
      </c>
      <c r="T34" s="865">
        <v>-8.48056537102474</v>
      </c>
      <c r="U34" s="865">
        <v>-7.1650552486187795</v>
      </c>
      <c r="V34" s="866">
        <v>-4.924491135915954</v>
      </c>
      <c r="X34" s="1185">
        <v>134.02</v>
      </c>
      <c r="Y34" s="1185">
        <v>134.02</v>
      </c>
      <c r="Z34" s="879" t="s">
        <v>718</v>
      </c>
    </row>
    <row r="35" spans="2:26" ht="19.5" customHeight="1">
      <c r="B35" s="1196" t="s">
        <v>719</v>
      </c>
      <c r="C35" s="853">
        <v>1083</v>
      </c>
      <c r="D35" s="854">
        <v>3378</v>
      </c>
      <c r="E35" s="875" t="s">
        <v>703</v>
      </c>
      <c r="F35" s="856">
        <f>D35/C35</f>
        <v>3.119113573407202</v>
      </c>
      <c r="G35" s="876" t="s">
        <v>699</v>
      </c>
      <c r="H35" s="857">
        <f>D35/Y35</f>
        <v>27.097705759666294</v>
      </c>
      <c r="I35" s="877" t="s">
        <v>684</v>
      </c>
      <c r="J35" s="859">
        <v>3643</v>
      </c>
      <c r="K35" s="860">
        <v>3921</v>
      </c>
      <c r="L35" s="861">
        <v>4316</v>
      </c>
      <c r="M35" s="861">
        <v>4528</v>
      </c>
      <c r="N35" s="861">
        <v>4757</v>
      </c>
      <c r="O35" s="861">
        <v>5015</v>
      </c>
      <c r="P35" s="862">
        <f>(D35-J35)/J35*100</f>
        <v>-7.274224540214109</v>
      </c>
      <c r="Q35" s="878" t="s">
        <v>700</v>
      </c>
      <c r="R35" s="864">
        <v>-7.09002805406784</v>
      </c>
      <c r="S35" s="865">
        <v>-9.15199258572753</v>
      </c>
      <c r="T35" s="865">
        <v>-4.681978798586572</v>
      </c>
      <c r="U35" s="865">
        <v>-4.813958377128447</v>
      </c>
      <c r="V35" s="866">
        <v>-5.1445663010967095</v>
      </c>
      <c r="X35" s="1185">
        <v>124.66</v>
      </c>
      <c r="Y35" s="1185">
        <v>124.66</v>
      </c>
      <c r="Z35" s="879" t="s">
        <v>719</v>
      </c>
    </row>
    <row r="36" spans="2:22" ht="7.5" customHeight="1">
      <c r="B36" s="1197"/>
      <c r="C36" s="882"/>
      <c r="D36" s="883"/>
      <c r="E36" s="1198"/>
      <c r="F36" s="884"/>
      <c r="G36" s="1199"/>
      <c r="H36" s="885"/>
      <c r="I36" s="1200"/>
      <c r="J36" s="1201"/>
      <c r="K36" s="886"/>
      <c r="L36" s="887"/>
      <c r="M36" s="887"/>
      <c r="N36" s="887"/>
      <c r="O36" s="887"/>
      <c r="P36" s="888"/>
      <c r="Q36" s="1202"/>
      <c r="R36" s="1202"/>
      <c r="S36" s="889"/>
      <c r="T36" s="889"/>
      <c r="U36" s="889"/>
      <c r="V36" s="890"/>
    </row>
    <row r="37" spans="1:22" ht="12.75" customHeight="1">
      <c r="A37" s="1185" t="s">
        <v>157</v>
      </c>
      <c r="B37" s="1339" t="s">
        <v>782</v>
      </c>
      <c r="C37" s="1339"/>
      <c r="D37" s="1339"/>
      <c r="E37" s="1339"/>
      <c r="F37" s="1339"/>
      <c r="G37" s="1203"/>
      <c r="H37" s="892"/>
      <c r="I37" s="1204"/>
      <c r="J37" s="1204"/>
      <c r="K37" s="854"/>
      <c r="L37" s="893"/>
      <c r="M37" s="893"/>
      <c r="N37" s="893"/>
      <c r="O37" s="893"/>
      <c r="P37" s="894"/>
      <c r="Q37" s="1205"/>
      <c r="R37" s="1205"/>
      <c r="S37" s="894"/>
      <c r="T37" s="894"/>
      <c r="U37" s="894"/>
      <c r="V37" s="894"/>
    </row>
    <row r="38" spans="2:22" s="897" customFormat="1" ht="12.75" customHeight="1">
      <c r="B38" s="895" t="s">
        <v>856</v>
      </c>
      <c r="C38" s="896"/>
      <c r="D38" s="896"/>
      <c r="E38" s="896"/>
      <c r="F38" s="896"/>
      <c r="G38" s="896"/>
      <c r="H38" s="896"/>
      <c r="I38" s="896"/>
      <c r="J38" s="896"/>
      <c r="K38" s="896"/>
      <c r="L38" s="896"/>
      <c r="M38" s="896"/>
      <c r="N38" s="896"/>
      <c r="O38" s="896"/>
      <c r="P38" s="896"/>
      <c r="Q38" s="896"/>
      <c r="R38" s="896"/>
      <c r="S38" s="896"/>
      <c r="T38" s="896"/>
      <c r="U38" s="896"/>
      <c r="V38" s="896"/>
    </row>
    <row r="39" spans="2:22" s="897" customFormat="1" ht="12.75" customHeight="1">
      <c r="B39" s="1337" t="s">
        <v>857</v>
      </c>
      <c r="C39" s="1338"/>
      <c r="D39" s="1338"/>
      <c r="E39" s="1338"/>
      <c r="F39" s="1338"/>
      <c r="G39" s="1338"/>
      <c r="H39" s="1338"/>
      <c r="I39" s="1338"/>
      <c r="J39" s="1338"/>
      <c r="K39" s="1338"/>
      <c r="L39" s="1338"/>
      <c r="M39" s="1338"/>
      <c r="N39" s="1338"/>
      <c r="O39" s="1338"/>
      <c r="P39" s="1338"/>
      <c r="Q39" s="1338"/>
      <c r="R39" s="1338"/>
      <c r="S39" s="1338"/>
      <c r="T39" s="1338"/>
      <c r="U39" s="1338"/>
      <c r="V39" s="1338"/>
    </row>
    <row r="40" spans="2:22" s="897" customFormat="1" ht="12.75" customHeight="1">
      <c r="B40" s="895" t="s">
        <v>858</v>
      </c>
      <c r="C40" s="896"/>
      <c r="D40" s="896"/>
      <c r="E40" s="896"/>
      <c r="F40" s="896"/>
      <c r="G40" s="896"/>
      <c r="H40" s="896"/>
      <c r="I40" s="896"/>
      <c r="J40" s="896"/>
      <c r="K40" s="896"/>
      <c r="L40" s="896"/>
      <c r="M40" s="896"/>
      <c r="N40" s="896"/>
      <c r="O40" s="896"/>
      <c r="P40" s="896"/>
      <c r="Q40" s="896"/>
      <c r="R40" s="896"/>
      <c r="S40" s="896"/>
      <c r="T40" s="896"/>
      <c r="U40" s="896"/>
      <c r="V40" s="896"/>
    </row>
    <row r="41" spans="2:22" s="898" customFormat="1" ht="12.75" customHeight="1">
      <c r="B41" s="896" t="s">
        <v>859</v>
      </c>
      <c r="C41" s="896"/>
      <c r="D41" s="896"/>
      <c r="E41" s="896"/>
      <c r="F41" s="896"/>
      <c r="G41" s="896"/>
      <c r="H41" s="896"/>
      <c r="I41" s="896"/>
      <c r="J41" s="896"/>
      <c r="K41" s="896"/>
      <c r="L41" s="896"/>
      <c r="M41" s="896"/>
      <c r="N41" s="896"/>
      <c r="O41" s="896"/>
      <c r="P41" s="896"/>
      <c r="Q41" s="896"/>
      <c r="R41" s="896"/>
      <c r="S41" s="896"/>
      <c r="T41" s="896"/>
      <c r="U41" s="896"/>
      <c r="V41" s="896"/>
    </row>
    <row r="42" ht="6.75" customHeight="1"/>
    <row r="43" ht="14.25">
      <c r="V43" s="899"/>
    </row>
    <row r="44" ht="14.25">
      <c r="V44" s="899"/>
    </row>
    <row r="52" spans="3:6" ht="13.5">
      <c r="C52" s="1185" t="s">
        <v>780</v>
      </c>
      <c r="F52" s="1185" t="s">
        <v>781</v>
      </c>
    </row>
    <row r="53" spans="2:6" ht="40.5">
      <c r="B53" s="1196" t="s">
        <v>706</v>
      </c>
      <c r="C53" s="891">
        <v>3.371386754482254</v>
      </c>
      <c r="D53" s="1206">
        <v>1</v>
      </c>
      <c r="E53" s="1207" t="s">
        <v>695</v>
      </c>
      <c r="F53" s="1208">
        <v>1223.3067037165683</v>
      </c>
    </row>
    <row r="54" spans="2:6" ht="40.5">
      <c r="B54" s="1196" t="s">
        <v>715</v>
      </c>
      <c r="C54" s="891">
        <v>3.3093463302752295</v>
      </c>
      <c r="D54" s="1206">
        <v>2</v>
      </c>
      <c r="E54" s="1207" t="s">
        <v>687</v>
      </c>
      <c r="F54" s="1208">
        <v>1120.1119431207926</v>
      </c>
    </row>
    <row r="55" spans="2:6" ht="54">
      <c r="B55" s="1196" t="s">
        <v>714</v>
      </c>
      <c r="C55" s="891">
        <v>3.2795578040097433</v>
      </c>
      <c r="D55" s="1206">
        <v>3</v>
      </c>
      <c r="E55" s="1207" t="s">
        <v>713</v>
      </c>
      <c r="F55" s="1208">
        <v>801.9230769230769</v>
      </c>
    </row>
    <row r="56" spans="2:6" ht="40.5">
      <c r="B56" s="1196" t="s">
        <v>716</v>
      </c>
      <c r="C56" s="891">
        <v>3.2297860516810224</v>
      </c>
      <c r="D56" s="1206">
        <v>4</v>
      </c>
      <c r="E56" s="1207" t="s">
        <v>712</v>
      </c>
      <c r="F56" s="1208">
        <v>270.28871391076115</v>
      </c>
    </row>
    <row r="57" spans="2:6" ht="40.5">
      <c r="B57" s="1196" t="s">
        <v>712</v>
      </c>
      <c r="C57" s="891">
        <v>3.2127703826955076</v>
      </c>
      <c r="D57" s="1206">
        <v>5</v>
      </c>
      <c r="E57" s="1207" t="s">
        <v>682</v>
      </c>
      <c r="F57" s="1208">
        <v>257.80503095368704</v>
      </c>
    </row>
    <row r="58" spans="2:6" ht="54">
      <c r="B58" s="1196" t="s">
        <v>711</v>
      </c>
      <c r="C58" s="891">
        <v>3.17761014915138</v>
      </c>
      <c r="D58" s="1206">
        <v>6</v>
      </c>
      <c r="E58" s="1207" t="s">
        <v>710</v>
      </c>
      <c r="F58" s="1208">
        <v>218.56318152661962</v>
      </c>
    </row>
    <row r="59" spans="2:6" ht="40.5">
      <c r="B59" s="1196" t="s">
        <v>710</v>
      </c>
      <c r="C59" s="891">
        <v>3.1450987631530367</v>
      </c>
      <c r="D59" s="1206">
        <v>7</v>
      </c>
      <c r="E59" s="1207" t="s">
        <v>690</v>
      </c>
      <c r="F59" s="1208">
        <v>186.3972074223774</v>
      </c>
    </row>
    <row r="60" spans="2:6" ht="40.5">
      <c r="B60" s="1196" t="s">
        <v>713</v>
      </c>
      <c r="C60" s="891">
        <v>3.126522961574508</v>
      </c>
      <c r="D60" s="1206">
        <v>8</v>
      </c>
      <c r="E60" s="1207" t="s">
        <v>711</v>
      </c>
      <c r="F60" s="1208">
        <v>132.4685534591195</v>
      </c>
    </row>
    <row r="61" spans="2:6" ht="40.5">
      <c r="B61" s="1196" t="s">
        <v>719</v>
      </c>
      <c r="C61" s="891">
        <v>3.119113573407202</v>
      </c>
      <c r="D61" s="1206">
        <v>9</v>
      </c>
      <c r="E61" s="1207" t="s">
        <v>715</v>
      </c>
      <c r="F61" s="1208">
        <v>101.22774708410067</v>
      </c>
    </row>
    <row r="62" spans="2:6" ht="40.5">
      <c r="B62" s="1196" t="s">
        <v>697</v>
      </c>
      <c r="C62" s="891">
        <v>3.0933734939759034</v>
      </c>
      <c r="D62" s="1206">
        <v>10</v>
      </c>
      <c r="E62" s="1207" t="s">
        <v>697</v>
      </c>
      <c r="F62" s="1208">
        <v>100.70272920411833</v>
      </c>
    </row>
    <row r="63" spans="2:6" ht="40.5">
      <c r="B63" s="1196" t="s">
        <v>704</v>
      </c>
      <c r="C63" s="891">
        <v>3.008183943881528</v>
      </c>
      <c r="D63" s="1206">
        <v>11</v>
      </c>
      <c r="E63" s="1207" t="s">
        <v>714</v>
      </c>
      <c r="F63" s="1208">
        <v>92.22298329732862</v>
      </c>
    </row>
    <row r="64" spans="2:6" ht="40.5">
      <c r="B64" s="1196" t="s">
        <v>709</v>
      </c>
      <c r="C64" s="891">
        <v>2.9438390611902765</v>
      </c>
      <c r="D64" s="1206">
        <v>12</v>
      </c>
      <c r="E64" s="1207" t="s">
        <v>706</v>
      </c>
      <c r="F64" s="1208">
        <v>89.14904939286923</v>
      </c>
    </row>
    <row r="65" spans="2:6" ht="40.5">
      <c r="B65" s="1196" t="s">
        <v>690</v>
      </c>
      <c r="C65" s="891">
        <v>2.7783985102420856</v>
      </c>
      <c r="D65" s="1206">
        <v>13</v>
      </c>
      <c r="E65" s="1207" t="s">
        <v>716</v>
      </c>
      <c r="F65" s="1208">
        <v>83.35604159196845</v>
      </c>
    </row>
    <row r="66" spans="2:6" ht="40.5">
      <c r="B66" s="1196" t="s">
        <v>701</v>
      </c>
      <c r="C66" s="891">
        <v>2.7587188612099642</v>
      </c>
      <c r="D66" s="1206">
        <v>14</v>
      </c>
      <c r="E66" s="1207" t="s">
        <v>704</v>
      </c>
      <c r="F66" s="1208">
        <v>34.3662348069988</v>
      </c>
    </row>
    <row r="67" spans="2:6" ht="40.5">
      <c r="B67" s="1196" t="s">
        <v>718</v>
      </c>
      <c r="C67" s="891">
        <v>2.7410649161196208</v>
      </c>
      <c r="D67" s="1206">
        <v>15</v>
      </c>
      <c r="E67" s="1207" t="s">
        <v>709</v>
      </c>
      <c r="F67" s="1208">
        <v>30.08652445815129</v>
      </c>
    </row>
    <row r="68" spans="2:6" ht="40.5">
      <c r="B68" s="1196" t="s">
        <v>695</v>
      </c>
      <c r="C68" s="891">
        <v>2.7394990665836962</v>
      </c>
      <c r="D68" s="1206">
        <v>16</v>
      </c>
      <c r="E68" s="1207" t="s">
        <v>718</v>
      </c>
      <c r="F68" s="1208">
        <v>28.040590956573645</v>
      </c>
    </row>
    <row r="69" spans="2:6" ht="40.5">
      <c r="B69" s="1196" t="s">
        <v>682</v>
      </c>
      <c r="C69" s="891">
        <v>2.6949416342412453</v>
      </c>
      <c r="D69" s="1206">
        <v>17</v>
      </c>
      <c r="E69" s="1207" t="s">
        <v>719</v>
      </c>
      <c r="F69" s="1208">
        <v>27.097705759666294</v>
      </c>
    </row>
    <row r="70" spans="2:6" ht="40.5">
      <c r="B70" s="1196" t="s">
        <v>717</v>
      </c>
      <c r="C70" s="891">
        <v>2.601525262154433</v>
      </c>
      <c r="D70" s="1206">
        <v>18</v>
      </c>
      <c r="E70" s="1207" t="s">
        <v>701</v>
      </c>
      <c r="F70" s="1208">
        <v>19.447092469018113</v>
      </c>
    </row>
    <row r="71" spans="2:6" ht="40.5">
      <c r="B71" s="1196" t="s">
        <v>687</v>
      </c>
      <c r="C71" s="891">
        <v>2.572570138104751</v>
      </c>
      <c r="D71" s="1206">
        <v>19</v>
      </c>
      <c r="E71" s="1207" t="s">
        <v>717</v>
      </c>
      <c r="F71" s="1208">
        <v>16.011969372488046</v>
      </c>
    </row>
  </sheetData>
  <sheetProtection/>
  <mergeCells count="23">
    <mergeCell ref="B1:V1"/>
    <mergeCell ref="B3:B5"/>
    <mergeCell ref="C3:I3"/>
    <mergeCell ref="P3:V3"/>
    <mergeCell ref="E4:E5"/>
    <mergeCell ref="F4:F5"/>
    <mergeCell ref="G4:G5"/>
    <mergeCell ref="B39:V39"/>
    <mergeCell ref="B37:F37"/>
    <mergeCell ref="L4:L5"/>
    <mergeCell ref="M4:M5"/>
    <mergeCell ref="N4:N5"/>
    <mergeCell ref="O4:O5"/>
    <mergeCell ref="P4:P5"/>
    <mergeCell ref="Q4:Q5"/>
    <mergeCell ref="I4:I5"/>
    <mergeCell ref="J4:J5"/>
    <mergeCell ref="U4:U5"/>
    <mergeCell ref="V4:V5"/>
    <mergeCell ref="K4:K5"/>
    <mergeCell ref="R4:R5"/>
    <mergeCell ref="S4:S5"/>
    <mergeCell ref="T4:T5"/>
  </mergeCells>
  <printOptions/>
  <pageMargins left="0.5118110236220472" right="0.3937007874015748" top="0.2755905511811024" bottom="0.2362204724409449" header="0.1968503937007874" footer="0.1968503937007874"/>
  <pageSetup fitToHeight="1" fitToWidth="1" horizontalDpi="600" verticalDpi="600" orientation="landscape" paperSize="9" scale="80" r:id="rId2"/>
  <headerFooter alignWithMargins="0">
    <oddFooter>&amp;R&amp;"ＭＳ Ｐ明朝,標準"－１１－</oddFooter>
  </headerFooter>
  <drawing r:id="rId1"/>
</worksheet>
</file>

<file path=xl/worksheets/sheet14.xml><?xml version="1.0" encoding="utf-8"?>
<worksheet xmlns="http://schemas.openxmlformats.org/spreadsheetml/2006/main" xmlns:r="http://schemas.openxmlformats.org/officeDocument/2006/relationships">
  <dimension ref="A1:AK60"/>
  <sheetViews>
    <sheetView view="pageLayout" showRuler="0" zoomScaleNormal="90" zoomScaleSheetLayoutView="100" workbookViewId="0" topLeftCell="A1">
      <selection activeCell="A7" sqref="A1:IV16384"/>
    </sheetView>
  </sheetViews>
  <sheetFormatPr defaultColWidth="9.00390625" defaultRowHeight="13.5"/>
  <cols>
    <col min="1" max="1" width="8.75390625" style="4" customWidth="1"/>
    <col min="2" max="16" width="6.625" style="4" customWidth="1"/>
    <col min="17" max="17" width="3.50390625" style="4" customWidth="1"/>
    <col min="18" max="20" width="6.625" style="4" customWidth="1"/>
    <col min="21" max="21" width="9.00390625" style="4" customWidth="1"/>
    <col min="22" max="16384" width="9.00390625" style="5" customWidth="1"/>
  </cols>
  <sheetData>
    <row r="1" spans="1:20" ht="16.5" customHeight="1" thickBot="1">
      <c r="A1" s="969" t="s">
        <v>37</v>
      </c>
      <c r="N1" s="1232"/>
      <c r="O1" s="1232"/>
      <c r="P1" s="1232"/>
      <c r="Q1" s="36"/>
      <c r="R1" s="1232" t="s">
        <v>221</v>
      </c>
      <c r="S1" s="1232"/>
      <c r="T1" s="1232"/>
    </row>
    <row r="2" spans="1:21" ht="16.5" customHeight="1" thickBot="1">
      <c r="A2" s="333" t="s">
        <v>502</v>
      </c>
      <c r="B2" s="336" t="s">
        <v>519</v>
      </c>
      <c r="C2" s="331" t="s">
        <v>263</v>
      </c>
      <c r="D2" s="328" t="s">
        <v>222</v>
      </c>
      <c r="E2" s="328" t="s">
        <v>223</v>
      </c>
      <c r="F2" s="328" t="s">
        <v>224</v>
      </c>
      <c r="G2" s="328" t="s">
        <v>225</v>
      </c>
      <c r="H2" s="328" t="s">
        <v>226</v>
      </c>
      <c r="I2" s="328" t="s">
        <v>229</v>
      </c>
      <c r="J2" s="328" t="s">
        <v>264</v>
      </c>
      <c r="K2" s="328" t="s">
        <v>230</v>
      </c>
      <c r="L2" s="328" t="s">
        <v>355</v>
      </c>
      <c r="M2" s="328" t="s">
        <v>356</v>
      </c>
      <c r="N2" s="328" t="s">
        <v>265</v>
      </c>
      <c r="O2" s="329" t="s">
        <v>189</v>
      </c>
      <c r="P2" s="330" t="s">
        <v>441</v>
      </c>
      <c r="Q2" s="17"/>
      <c r="R2" s="350" t="s">
        <v>519</v>
      </c>
      <c r="S2" s="360" t="s">
        <v>189</v>
      </c>
      <c r="T2" s="355" t="s">
        <v>441</v>
      </c>
      <c r="U2" s="5"/>
    </row>
    <row r="3" spans="1:21" ht="15" customHeight="1" hidden="1">
      <c r="A3" s="334" t="s">
        <v>725</v>
      </c>
      <c r="B3" s="337">
        <v>50860</v>
      </c>
      <c r="C3" s="332">
        <v>2446</v>
      </c>
      <c r="D3" s="324">
        <v>4041</v>
      </c>
      <c r="E3" s="324">
        <v>2296</v>
      </c>
      <c r="F3" s="324">
        <v>3342</v>
      </c>
      <c r="G3" s="324">
        <v>9669</v>
      </c>
      <c r="H3" s="324">
        <v>8785</v>
      </c>
      <c r="I3" s="325" t="s">
        <v>854</v>
      </c>
      <c r="J3" s="324">
        <v>4330</v>
      </c>
      <c r="K3" s="324">
        <v>3153</v>
      </c>
      <c r="L3" s="324">
        <v>4584</v>
      </c>
      <c r="M3" s="324">
        <v>4932</v>
      </c>
      <c r="N3" s="324">
        <v>3084</v>
      </c>
      <c r="O3" s="326" t="s">
        <v>854</v>
      </c>
      <c r="P3" s="327">
        <v>198</v>
      </c>
      <c r="Q3" s="322"/>
      <c r="R3" s="351">
        <v>4448</v>
      </c>
      <c r="S3" s="361">
        <v>4448</v>
      </c>
      <c r="T3" s="356">
        <v>0</v>
      </c>
      <c r="U3" s="5"/>
    </row>
    <row r="4" spans="1:21" ht="15" customHeight="1">
      <c r="A4" s="338" t="s">
        <v>86</v>
      </c>
      <c r="B4" s="339">
        <f aca="true" t="shared" si="0" ref="B4:B23">SUM(C4:P4)</f>
        <v>50785</v>
      </c>
      <c r="C4" s="340">
        <v>2072</v>
      </c>
      <c r="D4" s="341">
        <v>5191</v>
      </c>
      <c r="E4" s="341">
        <v>2101</v>
      </c>
      <c r="F4" s="341">
        <v>3859</v>
      </c>
      <c r="G4" s="341">
        <v>9326</v>
      </c>
      <c r="H4" s="341">
        <v>8701</v>
      </c>
      <c r="I4" s="341">
        <v>1553</v>
      </c>
      <c r="J4" s="341">
        <v>3711</v>
      </c>
      <c r="K4" s="341">
        <v>2693</v>
      </c>
      <c r="L4" s="341">
        <v>3805</v>
      </c>
      <c r="M4" s="341">
        <v>4952</v>
      </c>
      <c r="N4" s="341">
        <v>2676</v>
      </c>
      <c r="O4" s="342" t="s">
        <v>855</v>
      </c>
      <c r="P4" s="343">
        <v>145</v>
      </c>
      <c r="Q4" s="323"/>
      <c r="R4" s="352">
        <f>S4+T4</f>
        <v>4028</v>
      </c>
      <c r="S4" s="362">
        <v>4028</v>
      </c>
      <c r="T4" s="357">
        <v>0</v>
      </c>
      <c r="U4" s="5"/>
    </row>
    <row r="5" spans="1:21" ht="15" customHeight="1">
      <c r="A5" s="187" t="s">
        <v>636</v>
      </c>
      <c r="B5" s="344">
        <f t="shared" si="0"/>
        <v>51023</v>
      </c>
      <c r="C5" s="345">
        <v>2312</v>
      </c>
      <c r="D5" s="346">
        <v>6204</v>
      </c>
      <c r="E5" s="346">
        <v>2923</v>
      </c>
      <c r="F5" s="346">
        <v>4977</v>
      </c>
      <c r="G5" s="346">
        <v>7870</v>
      </c>
      <c r="H5" s="346">
        <v>7857</v>
      </c>
      <c r="I5" s="346">
        <v>1353</v>
      </c>
      <c r="J5" s="346">
        <v>4297</v>
      </c>
      <c r="K5" s="346">
        <v>2196</v>
      </c>
      <c r="L5" s="346">
        <v>3225</v>
      </c>
      <c r="M5" s="346">
        <v>5303</v>
      </c>
      <c r="N5" s="346">
        <v>2352</v>
      </c>
      <c r="O5" s="347" t="s">
        <v>855</v>
      </c>
      <c r="P5" s="348">
        <v>154</v>
      </c>
      <c r="Q5" s="323"/>
      <c r="R5" s="353">
        <f>S5+T5</f>
        <v>5101</v>
      </c>
      <c r="S5" s="363">
        <v>5101</v>
      </c>
      <c r="T5" s="358">
        <v>0</v>
      </c>
      <c r="U5" s="5"/>
    </row>
    <row r="6" spans="1:21" ht="15" customHeight="1">
      <c r="A6" s="187" t="s">
        <v>637</v>
      </c>
      <c r="B6" s="344">
        <f t="shared" si="0"/>
        <v>52638</v>
      </c>
      <c r="C6" s="345">
        <v>2562</v>
      </c>
      <c r="D6" s="346">
        <v>7020</v>
      </c>
      <c r="E6" s="346">
        <v>4232</v>
      </c>
      <c r="F6" s="346">
        <v>6017</v>
      </c>
      <c r="G6" s="346">
        <v>5546</v>
      </c>
      <c r="H6" s="346">
        <v>6716</v>
      </c>
      <c r="I6" s="346">
        <v>1372</v>
      </c>
      <c r="J6" s="346">
        <v>4944</v>
      </c>
      <c r="K6" s="346">
        <v>2168</v>
      </c>
      <c r="L6" s="346">
        <v>3170</v>
      </c>
      <c r="M6" s="346">
        <v>6485</v>
      </c>
      <c r="N6" s="346">
        <v>2232</v>
      </c>
      <c r="O6" s="347" t="s">
        <v>855</v>
      </c>
      <c r="P6" s="348">
        <v>174</v>
      </c>
      <c r="Q6" s="323"/>
      <c r="R6" s="353">
        <f>S6+T6</f>
        <v>5080</v>
      </c>
      <c r="S6" s="363">
        <v>5080</v>
      </c>
      <c r="T6" s="358">
        <v>0</v>
      </c>
      <c r="U6" s="5"/>
    </row>
    <row r="7" spans="1:20" ht="15" customHeight="1">
      <c r="A7" s="187" t="s">
        <v>457</v>
      </c>
      <c r="B7" s="344">
        <f t="shared" si="0"/>
        <v>52336</v>
      </c>
      <c r="C7" s="345">
        <v>2555</v>
      </c>
      <c r="D7" s="346">
        <v>6984</v>
      </c>
      <c r="E7" s="346">
        <v>4542</v>
      </c>
      <c r="F7" s="346">
        <v>6269</v>
      </c>
      <c r="G7" s="346">
        <v>4959</v>
      </c>
      <c r="H7" s="346">
        <v>6053</v>
      </c>
      <c r="I7" s="346">
        <v>1354</v>
      </c>
      <c r="J7" s="346">
        <v>5414</v>
      </c>
      <c r="K7" s="346">
        <v>2110</v>
      </c>
      <c r="L7" s="346">
        <v>3092</v>
      </c>
      <c r="M7" s="346">
        <v>6660</v>
      </c>
      <c r="N7" s="346">
        <v>2187</v>
      </c>
      <c r="O7" s="347" t="s">
        <v>855</v>
      </c>
      <c r="P7" s="348">
        <v>157</v>
      </c>
      <c r="Q7" s="94"/>
      <c r="R7" s="353">
        <f>S7+T7</f>
        <v>4924</v>
      </c>
      <c r="S7" s="363">
        <v>4924</v>
      </c>
      <c r="T7" s="358">
        <v>0</v>
      </c>
    </row>
    <row r="8" spans="1:20" ht="15" customHeight="1" hidden="1">
      <c r="A8" s="187" t="s">
        <v>416</v>
      </c>
      <c r="B8" s="344">
        <f t="shared" si="0"/>
        <v>52244</v>
      </c>
      <c r="C8" s="345">
        <v>2603</v>
      </c>
      <c r="D8" s="346">
        <v>6975</v>
      </c>
      <c r="E8" s="346">
        <v>4661</v>
      </c>
      <c r="F8" s="346">
        <v>6294</v>
      </c>
      <c r="G8" s="346">
        <v>4912</v>
      </c>
      <c r="H8" s="346">
        <v>5864</v>
      </c>
      <c r="I8" s="346">
        <v>1350</v>
      </c>
      <c r="J8" s="346">
        <v>5435</v>
      </c>
      <c r="K8" s="346">
        <v>2071</v>
      </c>
      <c r="L8" s="346">
        <v>3067</v>
      </c>
      <c r="M8" s="346">
        <v>6639</v>
      </c>
      <c r="N8" s="346">
        <v>2181</v>
      </c>
      <c r="O8" s="347" t="s">
        <v>855</v>
      </c>
      <c r="P8" s="348">
        <v>192</v>
      </c>
      <c r="Q8" s="94"/>
      <c r="R8" s="353">
        <f aca="true" t="shared" si="1" ref="R8:R21">S8+T8</f>
        <v>4873</v>
      </c>
      <c r="S8" s="363">
        <v>4873</v>
      </c>
      <c r="T8" s="358">
        <v>0</v>
      </c>
    </row>
    <row r="9" spans="1:20" ht="15" customHeight="1" hidden="1">
      <c r="A9" s="187" t="s">
        <v>417</v>
      </c>
      <c r="B9" s="344">
        <f t="shared" si="0"/>
        <v>52124</v>
      </c>
      <c r="C9" s="345">
        <v>2597</v>
      </c>
      <c r="D9" s="346">
        <v>6951</v>
      </c>
      <c r="E9" s="346">
        <v>4752</v>
      </c>
      <c r="F9" s="346">
        <v>6306</v>
      </c>
      <c r="G9" s="346">
        <v>4845</v>
      </c>
      <c r="H9" s="346">
        <v>5792</v>
      </c>
      <c r="I9" s="346">
        <v>1342</v>
      </c>
      <c r="J9" s="346">
        <v>5533</v>
      </c>
      <c r="K9" s="346">
        <v>2049</v>
      </c>
      <c r="L9" s="346">
        <v>3012</v>
      </c>
      <c r="M9" s="346">
        <v>6599</v>
      </c>
      <c r="N9" s="346">
        <v>2148</v>
      </c>
      <c r="O9" s="347" t="s">
        <v>855</v>
      </c>
      <c r="P9" s="348">
        <v>198</v>
      </c>
      <c r="Q9" s="94"/>
      <c r="R9" s="353">
        <f t="shared" si="1"/>
        <v>4811</v>
      </c>
      <c r="S9" s="363">
        <v>4811</v>
      </c>
      <c r="T9" s="358">
        <v>0</v>
      </c>
    </row>
    <row r="10" spans="1:20" ht="15" customHeight="1" hidden="1">
      <c r="A10" s="187" t="s">
        <v>418</v>
      </c>
      <c r="B10" s="344">
        <f t="shared" si="0"/>
        <v>51995</v>
      </c>
      <c r="C10" s="345">
        <v>2649</v>
      </c>
      <c r="D10" s="346">
        <v>6927</v>
      </c>
      <c r="E10" s="346">
        <v>4816</v>
      </c>
      <c r="F10" s="346">
        <v>6414</v>
      </c>
      <c r="G10" s="346">
        <v>4710</v>
      </c>
      <c r="H10" s="346">
        <v>5740</v>
      </c>
      <c r="I10" s="346">
        <v>1332</v>
      </c>
      <c r="J10" s="346">
        <v>5495</v>
      </c>
      <c r="K10" s="346">
        <v>2046</v>
      </c>
      <c r="L10" s="346">
        <v>2984</v>
      </c>
      <c r="M10" s="346">
        <v>6566</v>
      </c>
      <c r="N10" s="346">
        <v>2133</v>
      </c>
      <c r="O10" s="347" t="s">
        <v>855</v>
      </c>
      <c r="P10" s="348">
        <v>183</v>
      </c>
      <c r="Q10" s="94"/>
      <c r="R10" s="353">
        <f t="shared" si="1"/>
        <v>4801</v>
      </c>
      <c r="S10" s="363">
        <v>4801</v>
      </c>
      <c r="T10" s="358">
        <v>0</v>
      </c>
    </row>
    <row r="11" spans="1:20" ht="15" customHeight="1" hidden="1">
      <c r="A11" s="187" t="s">
        <v>419</v>
      </c>
      <c r="B11" s="344">
        <f t="shared" si="0"/>
        <v>51906</v>
      </c>
      <c r="C11" s="345">
        <v>2669</v>
      </c>
      <c r="D11" s="346">
        <v>6932</v>
      </c>
      <c r="E11" s="346">
        <v>4821</v>
      </c>
      <c r="F11" s="346">
        <v>6439</v>
      </c>
      <c r="G11" s="346">
        <v>4615</v>
      </c>
      <c r="H11" s="346">
        <v>5686</v>
      </c>
      <c r="I11" s="346">
        <v>1347</v>
      </c>
      <c r="J11" s="346">
        <v>5569</v>
      </c>
      <c r="K11" s="346">
        <v>2011</v>
      </c>
      <c r="L11" s="346">
        <v>2973</v>
      </c>
      <c r="M11" s="346">
        <v>6487</v>
      </c>
      <c r="N11" s="346">
        <v>2164</v>
      </c>
      <c r="O11" s="347" t="s">
        <v>855</v>
      </c>
      <c r="P11" s="348">
        <v>193</v>
      </c>
      <c r="Q11" s="94"/>
      <c r="R11" s="353">
        <f t="shared" si="1"/>
        <v>4780</v>
      </c>
      <c r="S11" s="363">
        <v>4780</v>
      </c>
      <c r="T11" s="358">
        <v>0</v>
      </c>
    </row>
    <row r="12" spans="1:20" ht="15" customHeight="1">
      <c r="A12" s="187" t="s">
        <v>420</v>
      </c>
      <c r="B12" s="344">
        <f t="shared" si="0"/>
        <v>51891</v>
      </c>
      <c r="C12" s="345">
        <v>2738</v>
      </c>
      <c r="D12" s="346">
        <v>6881</v>
      </c>
      <c r="E12" s="346">
        <v>4929</v>
      </c>
      <c r="F12" s="346">
        <v>6438</v>
      </c>
      <c r="G12" s="346">
        <v>4514</v>
      </c>
      <c r="H12" s="346">
        <v>5559</v>
      </c>
      <c r="I12" s="346">
        <v>1341</v>
      </c>
      <c r="J12" s="346">
        <v>5669</v>
      </c>
      <c r="K12" s="346">
        <v>1999</v>
      </c>
      <c r="L12" s="346">
        <v>2956</v>
      </c>
      <c r="M12" s="346">
        <v>6491</v>
      </c>
      <c r="N12" s="346">
        <v>2173</v>
      </c>
      <c r="O12" s="347" t="s">
        <v>855</v>
      </c>
      <c r="P12" s="348">
        <v>203</v>
      </c>
      <c r="Q12" s="94"/>
      <c r="R12" s="353">
        <f t="shared" si="1"/>
        <v>4710</v>
      </c>
      <c r="S12" s="363">
        <v>4710</v>
      </c>
      <c r="T12" s="358">
        <v>0</v>
      </c>
    </row>
    <row r="13" spans="1:20" ht="15" customHeight="1" hidden="1">
      <c r="A13" s="187" t="s">
        <v>421</v>
      </c>
      <c r="B13" s="344">
        <f t="shared" si="0"/>
        <v>51598</v>
      </c>
      <c r="C13" s="345">
        <v>2771</v>
      </c>
      <c r="D13" s="346">
        <v>6991</v>
      </c>
      <c r="E13" s="346">
        <v>5042</v>
      </c>
      <c r="F13" s="346">
        <v>6255</v>
      </c>
      <c r="G13" s="346">
        <v>4463</v>
      </c>
      <c r="H13" s="346">
        <v>5320</v>
      </c>
      <c r="I13" s="346">
        <v>1322</v>
      </c>
      <c r="J13" s="346">
        <v>5720</v>
      </c>
      <c r="K13" s="346">
        <v>1960</v>
      </c>
      <c r="L13" s="346">
        <v>2933</v>
      </c>
      <c r="M13" s="346">
        <v>6514</v>
      </c>
      <c r="N13" s="346">
        <v>2130</v>
      </c>
      <c r="O13" s="347" t="s">
        <v>855</v>
      </c>
      <c r="P13" s="348">
        <v>177</v>
      </c>
      <c r="Q13" s="94"/>
      <c r="R13" s="353">
        <f t="shared" si="1"/>
        <v>4689</v>
      </c>
      <c r="S13" s="363">
        <v>4689</v>
      </c>
      <c r="T13" s="358">
        <v>0</v>
      </c>
    </row>
    <row r="14" spans="1:20" ht="15" customHeight="1" hidden="1">
      <c r="A14" s="187" t="s">
        <v>422</v>
      </c>
      <c r="B14" s="344">
        <f t="shared" si="0"/>
        <v>51318</v>
      </c>
      <c r="C14" s="345">
        <v>2741</v>
      </c>
      <c r="D14" s="346">
        <v>7016</v>
      </c>
      <c r="E14" s="346">
        <v>5034</v>
      </c>
      <c r="F14" s="346">
        <v>6214</v>
      </c>
      <c r="G14" s="346">
        <v>4330</v>
      </c>
      <c r="H14" s="346">
        <v>5187</v>
      </c>
      <c r="I14" s="346">
        <v>1307</v>
      </c>
      <c r="J14" s="346">
        <v>5897</v>
      </c>
      <c r="K14" s="346">
        <v>1932</v>
      </c>
      <c r="L14" s="346">
        <v>2921</v>
      </c>
      <c r="M14" s="346">
        <v>6433</v>
      </c>
      <c r="N14" s="346">
        <v>2111</v>
      </c>
      <c r="O14" s="347" t="s">
        <v>855</v>
      </c>
      <c r="P14" s="348">
        <v>195</v>
      </c>
      <c r="Q14" s="94"/>
      <c r="R14" s="353">
        <f t="shared" si="1"/>
        <v>4630</v>
      </c>
      <c r="S14" s="363">
        <v>4630</v>
      </c>
      <c r="T14" s="358">
        <v>0</v>
      </c>
    </row>
    <row r="15" spans="1:20" ht="15" customHeight="1" hidden="1">
      <c r="A15" s="187" t="s">
        <v>423</v>
      </c>
      <c r="B15" s="344">
        <f t="shared" si="0"/>
        <v>51189</v>
      </c>
      <c r="C15" s="345">
        <v>2698</v>
      </c>
      <c r="D15" s="346">
        <v>7021</v>
      </c>
      <c r="E15" s="346">
        <v>5078</v>
      </c>
      <c r="F15" s="346">
        <v>6243</v>
      </c>
      <c r="G15" s="346">
        <v>4254</v>
      </c>
      <c r="H15" s="346">
        <v>5096</v>
      </c>
      <c r="I15" s="346">
        <v>1291</v>
      </c>
      <c r="J15" s="346">
        <v>5992</v>
      </c>
      <c r="K15" s="346">
        <v>1918</v>
      </c>
      <c r="L15" s="346">
        <v>2871</v>
      </c>
      <c r="M15" s="346">
        <v>6418</v>
      </c>
      <c r="N15" s="346">
        <v>2089</v>
      </c>
      <c r="O15" s="347" t="s">
        <v>855</v>
      </c>
      <c r="P15" s="348">
        <v>220</v>
      </c>
      <c r="Q15" s="94"/>
      <c r="R15" s="353">
        <f t="shared" si="1"/>
        <v>4609</v>
      </c>
      <c r="S15" s="363">
        <v>4609</v>
      </c>
      <c r="T15" s="358">
        <v>0</v>
      </c>
    </row>
    <row r="16" spans="1:20" ht="15" customHeight="1" hidden="1">
      <c r="A16" s="187" t="s">
        <v>96</v>
      </c>
      <c r="B16" s="344">
        <f t="shared" si="0"/>
        <v>50935</v>
      </c>
      <c r="C16" s="345">
        <v>2643</v>
      </c>
      <c r="D16" s="346">
        <v>7073</v>
      </c>
      <c r="E16" s="346">
        <v>5036</v>
      </c>
      <c r="F16" s="346">
        <v>6159</v>
      </c>
      <c r="G16" s="346">
        <v>4156</v>
      </c>
      <c r="H16" s="346">
        <v>5068</v>
      </c>
      <c r="I16" s="346">
        <v>1277</v>
      </c>
      <c r="J16" s="346">
        <v>6047</v>
      </c>
      <c r="K16" s="346">
        <v>1878</v>
      </c>
      <c r="L16" s="346">
        <v>2862</v>
      </c>
      <c r="M16" s="346">
        <v>6431</v>
      </c>
      <c r="N16" s="346">
        <v>2065</v>
      </c>
      <c r="O16" s="347" t="s">
        <v>855</v>
      </c>
      <c r="P16" s="348">
        <v>240</v>
      </c>
      <c r="Q16" s="94"/>
      <c r="R16" s="353">
        <f t="shared" si="1"/>
        <v>4591</v>
      </c>
      <c r="S16" s="363">
        <v>4581</v>
      </c>
      <c r="T16" s="358">
        <v>10</v>
      </c>
    </row>
    <row r="17" spans="1:20" ht="15" customHeight="1">
      <c r="A17" s="187" t="s">
        <v>464</v>
      </c>
      <c r="B17" s="344">
        <f t="shared" si="0"/>
        <v>50653</v>
      </c>
      <c r="C17" s="345">
        <v>2599</v>
      </c>
      <c r="D17" s="346">
        <v>7056</v>
      </c>
      <c r="E17" s="346">
        <v>5041</v>
      </c>
      <c r="F17" s="346">
        <v>6116</v>
      </c>
      <c r="G17" s="346">
        <v>4047</v>
      </c>
      <c r="H17" s="346">
        <v>4979</v>
      </c>
      <c r="I17" s="346">
        <v>1272</v>
      </c>
      <c r="J17" s="346">
        <v>6108</v>
      </c>
      <c r="K17" s="346">
        <v>1851</v>
      </c>
      <c r="L17" s="346">
        <v>2798</v>
      </c>
      <c r="M17" s="346">
        <v>6523</v>
      </c>
      <c r="N17" s="346">
        <v>2026</v>
      </c>
      <c r="O17" s="347" t="s">
        <v>855</v>
      </c>
      <c r="P17" s="348">
        <v>237</v>
      </c>
      <c r="Q17" s="94"/>
      <c r="R17" s="353">
        <f t="shared" si="1"/>
        <v>4539</v>
      </c>
      <c r="S17" s="363">
        <v>4529</v>
      </c>
      <c r="T17" s="358">
        <v>10</v>
      </c>
    </row>
    <row r="18" spans="1:21" ht="15" customHeight="1">
      <c r="A18" s="187" t="s">
        <v>59</v>
      </c>
      <c r="B18" s="344">
        <f t="shared" si="0"/>
        <v>50119</v>
      </c>
      <c r="C18" s="345">
        <v>2636</v>
      </c>
      <c r="D18" s="346">
        <v>7103</v>
      </c>
      <c r="E18" s="346">
        <v>5024</v>
      </c>
      <c r="F18" s="346">
        <v>6080</v>
      </c>
      <c r="G18" s="346">
        <v>3881</v>
      </c>
      <c r="H18" s="346">
        <v>4804</v>
      </c>
      <c r="I18" s="346">
        <v>1230</v>
      </c>
      <c r="J18" s="346">
        <v>6048</v>
      </c>
      <c r="K18" s="346">
        <v>1815</v>
      </c>
      <c r="L18" s="346">
        <v>2718</v>
      </c>
      <c r="M18" s="346">
        <v>6503</v>
      </c>
      <c r="N18" s="346">
        <v>1976</v>
      </c>
      <c r="O18" s="347" t="s">
        <v>855</v>
      </c>
      <c r="P18" s="348">
        <v>301</v>
      </c>
      <c r="Q18" s="94"/>
      <c r="R18" s="353">
        <f t="shared" si="1"/>
        <v>4456</v>
      </c>
      <c r="S18" s="363">
        <v>4447</v>
      </c>
      <c r="T18" s="358">
        <v>9</v>
      </c>
      <c r="U18" s="5"/>
    </row>
    <row r="19" spans="1:21" ht="15" customHeight="1">
      <c r="A19" s="187" t="s">
        <v>436</v>
      </c>
      <c r="B19" s="344">
        <f t="shared" si="0"/>
        <v>49863</v>
      </c>
      <c r="C19" s="345">
        <v>2611</v>
      </c>
      <c r="D19" s="346">
        <v>7136</v>
      </c>
      <c r="E19" s="346">
        <v>5005</v>
      </c>
      <c r="F19" s="346">
        <v>6095</v>
      </c>
      <c r="G19" s="346">
        <v>3790</v>
      </c>
      <c r="H19" s="346">
        <v>4775</v>
      </c>
      <c r="I19" s="346">
        <v>1209</v>
      </c>
      <c r="J19" s="346">
        <v>5972</v>
      </c>
      <c r="K19" s="346">
        <v>1783</v>
      </c>
      <c r="L19" s="346">
        <v>2668</v>
      </c>
      <c r="M19" s="346">
        <v>6503</v>
      </c>
      <c r="N19" s="346">
        <v>1970</v>
      </c>
      <c r="O19" s="347" t="s">
        <v>855</v>
      </c>
      <c r="P19" s="348">
        <v>346</v>
      </c>
      <c r="Q19" s="94"/>
      <c r="R19" s="353">
        <f t="shared" si="1"/>
        <v>4370</v>
      </c>
      <c r="S19" s="363">
        <v>4360</v>
      </c>
      <c r="T19" s="358">
        <v>10</v>
      </c>
      <c r="U19" s="5"/>
    </row>
    <row r="20" spans="1:21" ht="15" customHeight="1">
      <c r="A20" s="187" t="s">
        <v>537</v>
      </c>
      <c r="B20" s="344">
        <f t="shared" si="0"/>
        <v>49566</v>
      </c>
      <c r="C20" s="345">
        <v>2641</v>
      </c>
      <c r="D20" s="346">
        <v>7147</v>
      </c>
      <c r="E20" s="346">
        <v>5019</v>
      </c>
      <c r="F20" s="346">
        <v>6018</v>
      </c>
      <c r="G20" s="346">
        <v>3795</v>
      </c>
      <c r="H20" s="346">
        <v>4685</v>
      </c>
      <c r="I20" s="346">
        <v>1198</v>
      </c>
      <c r="J20" s="346">
        <v>5950</v>
      </c>
      <c r="K20" s="346">
        <v>1737</v>
      </c>
      <c r="L20" s="346">
        <v>2596</v>
      </c>
      <c r="M20" s="346">
        <v>6519</v>
      </c>
      <c r="N20" s="346">
        <v>1937</v>
      </c>
      <c r="O20" s="347" t="s">
        <v>855</v>
      </c>
      <c r="P20" s="348">
        <v>324</v>
      </c>
      <c r="Q20" s="94"/>
      <c r="R20" s="353">
        <f t="shared" si="1"/>
        <v>4347</v>
      </c>
      <c r="S20" s="363">
        <v>4337</v>
      </c>
      <c r="T20" s="358">
        <v>10</v>
      </c>
      <c r="U20" s="5"/>
    </row>
    <row r="21" spans="1:20" ht="15" customHeight="1" thickBot="1">
      <c r="A21" s="187" t="s">
        <v>540</v>
      </c>
      <c r="B21" s="344">
        <f t="shared" si="0"/>
        <v>49405</v>
      </c>
      <c r="C21" s="345">
        <v>2635</v>
      </c>
      <c r="D21" s="346">
        <v>7171</v>
      </c>
      <c r="E21" s="346">
        <v>5104</v>
      </c>
      <c r="F21" s="346">
        <v>5998</v>
      </c>
      <c r="G21" s="346">
        <v>3671</v>
      </c>
      <c r="H21" s="346">
        <v>4595</v>
      </c>
      <c r="I21" s="346">
        <v>1166</v>
      </c>
      <c r="J21" s="346">
        <v>5935</v>
      </c>
      <c r="K21" s="346">
        <v>1729</v>
      </c>
      <c r="L21" s="346">
        <v>2568</v>
      </c>
      <c r="M21" s="346">
        <v>6557</v>
      </c>
      <c r="N21" s="346">
        <v>1930</v>
      </c>
      <c r="O21" s="347" t="s">
        <v>855</v>
      </c>
      <c r="P21" s="348">
        <v>346</v>
      </c>
      <c r="Q21" s="94"/>
      <c r="R21" s="354">
        <f t="shared" si="1"/>
        <v>4294</v>
      </c>
      <c r="S21" s="364">
        <v>4284</v>
      </c>
      <c r="T21" s="359">
        <v>10</v>
      </c>
    </row>
    <row r="22" spans="1:20" ht="15" customHeight="1">
      <c r="A22" s="187" t="s">
        <v>188</v>
      </c>
      <c r="B22" s="344">
        <f t="shared" si="0"/>
        <v>53156</v>
      </c>
      <c r="C22" s="345">
        <v>2593</v>
      </c>
      <c r="D22" s="346">
        <v>7132</v>
      </c>
      <c r="E22" s="346">
        <v>5000</v>
      </c>
      <c r="F22" s="346">
        <v>5971</v>
      </c>
      <c r="G22" s="346">
        <v>3639</v>
      </c>
      <c r="H22" s="346">
        <v>4523</v>
      </c>
      <c r="I22" s="346">
        <v>1153</v>
      </c>
      <c r="J22" s="346">
        <v>5846</v>
      </c>
      <c r="K22" s="346">
        <v>1688</v>
      </c>
      <c r="L22" s="346">
        <v>2536</v>
      </c>
      <c r="M22" s="346">
        <v>6506</v>
      </c>
      <c r="N22" s="346">
        <v>1914</v>
      </c>
      <c r="O22" s="349">
        <v>4281</v>
      </c>
      <c r="P22" s="348">
        <v>374</v>
      </c>
      <c r="Q22" s="94"/>
      <c r="R22" s="94"/>
      <c r="S22" s="94"/>
      <c r="T22" s="94"/>
    </row>
    <row r="23" spans="1:37" ht="15" customHeight="1">
      <c r="A23" s="187" t="s">
        <v>664</v>
      </c>
      <c r="B23" s="344">
        <f t="shared" si="0"/>
        <v>52727</v>
      </c>
      <c r="C23" s="345">
        <v>2575</v>
      </c>
      <c r="D23" s="346">
        <v>7051</v>
      </c>
      <c r="E23" s="346">
        <v>4947</v>
      </c>
      <c r="F23" s="346">
        <v>5951</v>
      </c>
      <c r="G23" s="346">
        <v>3587</v>
      </c>
      <c r="H23" s="346">
        <v>4444</v>
      </c>
      <c r="I23" s="346">
        <v>1139</v>
      </c>
      <c r="J23" s="346">
        <v>5781</v>
      </c>
      <c r="K23" s="346">
        <v>1658</v>
      </c>
      <c r="L23" s="346">
        <v>2480</v>
      </c>
      <c r="M23" s="346">
        <v>6646</v>
      </c>
      <c r="N23" s="346">
        <v>1870</v>
      </c>
      <c r="O23" s="349">
        <v>4222</v>
      </c>
      <c r="P23" s="348">
        <v>376</v>
      </c>
      <c r="Q23" s="94"/>
      <c r="R23" s="94"/>
      <c r="S23" s="94"/>
      <c r="T23" s="94"/>
      <c r="V23" s="9"/>
      <c r="W23" s="94"/>
      <c r="X23" s="94"/>
      <c r="Y23" s="94"/>
      <c r="Z23" s="94"/>
      <c r="AA23" s="94"/>
      <c r="AB23" s="94"/>
      <c r="AC23" s="94"/>
      <c r="AD23" s="94"/>
      <c r="AE23" s="94"/>
      <c r="AF23" s="94"/>
      <c r="AG23" s="94"/>
      <c r="AH23" s="94"/>
      <c r="AI23" s="94"/>
      <c r="AJ23" s="94"/>
      <c r="AK23" s="94"/>
    </row>
    <row r="24" spans="1:20" ht="15" customHeight="1">
      <c r="A24" s="187" t="s">
        <v>722</v>
      </c>
      <c r="B24" s="344">
        <v>52030</v>
      </c>
      <c r="C24" s="345">
        <v>2577</v>
      </c>
      <c r="D24" s="346">
        <v>6942</v>
      </c>
      <c r="E24" s="346">
        <v>4984</v>
      </c>
      <c r="F24" s="346">
        <v>5808</v>
      </c>
      <c r="G24" s="346">
        <v>3506</v>
      </c>
      <c r="H24" s="346">
        <v>4331</v>
      </c>
      <c r="I24" s="346">
        <v>1110</v>
      </c>
      <c r="J24" s="346">
        <v>5771</v>
      </c>
      <c r="K24" s="346">
        <v>1625</v>
      </c>
      <c r="L24" s="346">
        <v>2435</v>
      </c>
      <c r="M24" s="346">
        <v>6648</v>
      </c>
      <c r="N24" s="346">
        <v>1844</v>
      </c>
      <c r="O24" s="349">
        <v>4139</v>
      </c>
      <c r="P24" s="348">
        <v>310</v>
      </c>
      <c r="Q24" s="94"/>
      <c r="R24" s="94"/>
      <c r="S24" s="94"/>
      <c r="T24" s="94"/>
    </row>
    <row r="25" spans="1:20" ht="15" customHeight="1">
      <c r="A25" s="187" t="s">
        <v>726</v>
      </c>
      <c r="B25" s="344">
        <v>51663</v>
      </c>
      <c r="C25" s="345">
        <v>2596</v>
      </c>
      <c r="D25" s="346">
        <v>7066</v>
      </c>
      <c r="E25" s="346">
        <v>5017</v>
      </c>
      <c r="F25" s="346">
        <v>5694</v>
      </c>
      <c r="G25" s="346">
        <v>3417</v>
      </c>
      <c r="H25" s="346">
        <v>4265</v>
      </c>
      <c r="I25" s="346">
        <v>1078</v>
      </c>
      <c r="J25" s="346">
        <v>5716</v>
      </c>
      <c r="K25" s="346">
        <v>1586</v>
      </c>
      <c r="L25" s="346">
        <v>2410</v>
      </c>
      <c r="M25" s="346">
        <v>6657</v>
      </c>
      <c r="N25" s="346">
        <v>1826</v>
      </c>
      <c r="O25" s="349">
        <v>4053</v>
      </c>
      <c r="P25" s="348">
        <v>282</v>
      </c>
      <c r="Q25" s="94"/>
      <c r="R25" s="94"/>
      <c r="S25" s="94"/>
      <c r="T25" s="94"/>
    </row>
    <row r="26" spans="1:20" ht="15" customHeight="1">
      <c r="A26" s="187" t="s">
        <v>727</v>
      </c>
      <c r="B26" s="344">
        <v>51364</v>
      </c>
      <c r="C26" s="345">
        <v>2597</v>
      </c>
      <c r="D26" s="346">
        <v>7083</v>
      </c>
      <c r="E26" s="346">
        <v>5074</v>
      </c>
      <c r="F26" s="346">
        <v>5709</v>
      </c>
      <c r="G26" s="346">
        <v>3379</v>
      </c>
      <c r="H26" s="346">
        <v>4172</v>
      </c>
      <c r="I26" s="346">
        <v>1092</v>
      </c>
      <c r="J26" s="346">
        <v>5607</v>
      </c>
      <c r="K26" s="346">
        <v>1563</v>
      </c>
      <c r="L26" s="346">
        <v>2377</v>
      </c>
      <c r="M26" s="346">
        <v>6637</v>
      </c>
      <c r="N26" s="346">
        <v>1781</v>
      </c>
      <c r="O26" s="349">
        <v>3989</v>
      </c>
      <c r="P26" s="348">
        <v>304</v>
      </c>
      <c r="Q26" s="94"/>
      <c r="R26" s="94"/>
      <c r="S26" s="94"/>
      <c r="T26" s="94"/>
    </row>
    <row r="27" spans="1:20" ht="15" customHeight="1">
      <c r="A27" s="1064" t="s">
        <v>30</v>
      </c>
      <c r="B27" s="1065">
        <v>50891</v>
      </c>
      <c r="C27" s="1066">
        <v>2606</v>
      </c>
      <c r="D27" s="1067">
        <v>7143</v>
      </c>
      <c r="E27" s="1067">
        <v>5014</v>
      </c>
      <c r="F27" s="1067">
        <v>5712</v>
      </c>
      <c r="G27" s="1067">
        <v>3327</v>
      </c>
      <c r="H27" s="1067">
        <v>4077</v>
      </c>
      <c r="I27" s="1067">
        <v>1066</v>
      </c>
      <c r="J27" s="1067">
        <v>5546</v>
      </c>
      <c r="K27" s="1067">
        <v>1552</v>
      </c>
      <c r="L27" s="1067">
        <v>2305</v>
      </c>
      <c r="M27" s="1067">
        <v>6607</v>
      </c>
      <c r="N27" s="1067">
        <v>1765</v>
      </c>
      <c r="O27" s="1068">
        <v>3904</v>
      </c>
      <c r="P27" s="1069">
        <v>267</v>
      </c>
      <c r="Q27" s="94"/>
      <c r="R27" s="94"/>
      <c r="S27" s="94"/>
      <c r="T27" s="94"/>
    </row>
    <row r="28" spans="1:20" ht="15" customHeight="1" thickBot="1">
      <c r="A28" s="368" t="s">
        <v>442</v>
      </c>
      <c r="B28" s="1070">
        <v>100</v>
      </c>
      <c r="C28" s="1071">
        <f>C27/$B$27*100</f>
        <v>5.120748265901633</v>
      </c>
      <c r="D28" s="1072">
        <f aca="true" t="shared" si="2" ref="D28:P28">D27/$B$27*100</f>
        <v>14.035880607573048</v>
      </c>
      <c r="E28" s="1072">
        <f t="shared" si="2"/>
        <v>9.852429702697924</v>
      </c>
      <c r="F28" s="1072">
        <f t="shared" si="2"/>
        <v>11.223988524493524</v>
      </c>
      <c r="G28" s="1072">
        <f t="shared" si="2"/>
        <v>6.5375017193609875</v>
      </c>
      <c r="H28" s="1072">
        <f t="shared" si="2"/>
        <v>8.011239708396376</v>
      </c>
      <c r="I28" s="1072">
        <f t="shared" si="2"/>
        <v>2.0946729284156334</v>
      </c>
      <c r="J28" s="1072">
        <f t="shared" si="2"/>
        <v>10.89780118292036</v>
      </c>
      <c r="K28" s="1072">
        <f t="shared" si="2"/>
        <v>3.049655145310566</v>
      </c>
      <c r="L28" s="1072">
        <f t="shared" si="2"/>
        <v>4.529288086302097</v>
      </c>
      <c r="M28" s="1072">
        <f t="shared" si="2"/>
        <v>12.98264919140909</v>
      </c>
      <c r="N28" s="1072">
        <f t="shared" si="2"/>
        <v>3.4681967341966167</v>
      </c>
      <c r="O28" s="1072">
        <f t="shared" si="2"/>
        <v>7.671297478925547</v>
      </c>
      <c r="P28" s="1073">
        <f t="shared" si="2"/>
        <v>0.5246507240965986</v>
      </c>
      <c r="R28" s="1"/>
      <c r="S28" s="28"/>
      <c r="T28" s="28"/>
    </row>
    <row r="29" spans="1:11" ht="16.5" customHeight="1">
      <c r="A29" s="20" t="s">
        <v>797</v>
      </c>
      <c r="B29" s="9"/>
      <c r="F29" s="25"/>
      <c r="G29" s="25" t="s">
        <v>761</v>
      </c>
      <c r="H29" s="25"/>
      <c r="I29" s="25"/>
      <c r="J29" s="25"/>
      <c r="K29" s="25"/>
    </row>
    <row r="30" spans="1:18" ht="10.5" customHeight="1">
      <c r="A30" s="9"/>
      <c r="B30" s="9"/>
      <c r="C30" s="9"/>
      <c r="D30" s="9"/>
      <c r="E30" s="9"/>
      <c r="F30" s="9"/>
      <c r="G30" s="9"/>
      <c r="H30" s="9"/>
      <c r="I30" s="9"/>
      <c r="J30" s="9"/>
      <c r="K30" s="9"/>
      <c r="L30" s="9"/>
      <c r="M30" s="9"/>
      <c r="N30" s="9"/>
      <c r="O30" s="9"/>
      <c r="P30" s="9"/>
      <c r="Q30" s="9"/>
      <c r="R30" s="9"/>
    </row>
    <row r="31" spans="1:20" ht="16.5" customHeight="1" thickBot="1">
      <c r="A31" s="969" t="s">
        <v>38</v>
      </c>
      <c r="N31" s="1232"/>
      <c r="O31" s="1232"/>
      <c r="P31" s="1232"/>
      <c r="Q31" s="36"/>
      <c r="R31" s="1232" t="s">
        <v>275</v>
      </c>
      <c r="S31" s="1232"/>
      <c r="T31" s="1232"/>
    </row>
    <row r="32" spans="1:21" ht="16.5" customHeight="1" thickBot="1">
      <c r="A32" s="333" t="s">
        <v>502</v>
      </c>
      <c r="B32" s="336" t="s">
        <v>519</v>
      </c>
      <c r="C32" s="331" t="s">
        <v>263</v>
      </c>
      <c r="D32" s="328" t="s">
        <v>222</v>
      </c>
      <c r="E32" s="328" t="s">
        <v>223</v>
      </c>
      <c r="F32" s="328" t="s">
        <v>224</v>
      </c>
      <c r="G32" s="328" t="s">
        <v>225</v>
      </c>
      <c r="H32" s="328" t="s">
        <v>226</v>
      </c>
      <c r="I32" s="328" t="s">
        <v>229</v>
      </c>
      <c r="J32" s="328" t="s">
        <v>264</v>
      </c>
      <c r="K32" s="328" t="s">
        <v>230</v>
      </c>
      <c r="L32" s="328" t="s">
        <v>355</v>
      </c>
      <c r="M32" s="328" t="s">
        <v>356</v>
      </c>
      <c r="N32" s="328" t="s">
        <v>265</v>
      </c>
      <c r="O32" s="329" t="s">
        <v>189</v>
      </c>
      <c r="P32" s="330" t="s">
        <v>441</v>
      </c>
      <c r="Q32" s="17"/>
      <c r="R32" s="350" t="s">
        <v>519</v>
      </c>
      <c r="S32" s="360" t="s">
        <v>189</v>
      </c>
      <c r="T32" s="355" t="s">
        <v>441</v>
      </c>
      <c r="U32" s="5"/>
    </row>
    <row r="33" spans="1:21" ht="15" customHeight="1" hidden="1">
      <c r="A33" s="335" t="s">
        <v>725</v>
      </c>
      <c r="B33" s="337">
        <v>11165</v>
      </c>
      <c r="C33" s="332">
        <v>433</v>
      </c>
      <c r="D33" s="324">
        <v>879</v>
      </c>
      <c r="E33" s="324">
        <v>432</v>
      </c>
      <c r="F33" s="324">
        <v>723</v>
      </c>
      <c r="G33" s="324">
        <v>2530</v>
      </c>
      <c r="H33" s="324">
        <v>2398</v>
      </c>
      <c r="I33" s="325" t="s">
        <v>854</v>
      </c>
      <c r="J33" s="324">
        <v>808</v>
      </c>
      <c r="K33" s="324">
        <v>571</v>
      </c>
      <c r="L33" s="324">
        <v>838</v>
      </c>
      <c r="M33" s="324">
        <v>954</v>
      </c>
      <c r="N33" s="324">
        <v>552</v>
      </c>
      <c r="O33" s="326" t="s">
        <v>854</v>
      </c>
      <c r="P33" s="327">
        <v>47</v>
      </c>
      <c r="Q33" s="322"/>
      <c r="R33" s="351">
        <v>837</v>
      </c>
      <c r="S33" s="361">
        <v>837</v>
      </c>
      <c r="T33" s="356">
        <v>0</v>
      </c>
      <c r="U33" s="5"/>
    </row>
    <row r="34" spans="1:21" ht="15" customHeight="1">
      <c r="A34" s="338" t="s">
        <v>86</v>
      </c>
      <c r="B34" s="339">
        <f aca="true" t="shared" si="3" ref="B34:B53">SUM(C34:P34)</f>
        <v>12973</v>
      </c>
      <c r="C34" s="340">
        <v>435</v>
      </c>
      <c r="D34" s="341">
        <v>1388</v>
      </c>
      <c r="E34" s="341">
        <v>468</v>
      </c>
      <c r="F34" s="341">
        <v>1020</v>
      </c>
      <c r="G34" s="341">
        <v>2959</v>
      </c>
      <c r="H34" s="341">
        <v>2435</v>
      </c>
      <c r="I34" s="341">
        <v>336</v>
      </c>
      <c r="J34" s="341">
        <v>805</v>
      </c>
      <c r="K34" s="341">
        <v>569</v>
      </c>
      <c r="L34" s="341">
        <v>813</v>
      </c>
      <c r="M34" s="341">
        <v>1164</v>
      </c>
      <c r="N34" s="341">
        <v>549</v>
      </c>
      <c r="O34" s="342" t="s">
        <v>855</v>
      </c>
      <c r="P34" s="343">
        <v>32</v>
      </c>
      <c r="Q34" s="323"/>
      <c r="R34" s="352">
        <f>S34+T34</f>
        <v>871</v>
      </c>
      <c r="S34" s="362">
        <v>871</v>
      </c>
      <c r="T34" s="357">
        <v>0</v>
      </c>
      <c r="U34" s="5"/>
    </row>
    <row r="35" spans="1:21" ht="15" customHeight="1">
      <c r="A35" s="187" t="s">
        <v>636</v>
      </c>
      <c r="B35" s="344">
        <f t="shared" si="3"/>
        <v>15557</v>
      </c>
      <c r="C35" s="345">
        <v>616</v>
      </c>
      <c r="D35" s="346">
        <v>2002</v>
      </c>
      <c r="E35" s="346">
        <v>896</v>
      </c>
      <c r="F35" s="346">
        <v>1556</v>
      </c>
      <c r="G35" s="346">
        <v>2778</v>
      </c>
      <c r="H35" s="346">
        <v>2789</v>
      </c>
      <c r="I35" s="346">
        <v>333</v>
      </c>
      <c r="J35" s="346">
        <v>1197</v>
      </c>
      <c r="K35" s="346">
        <v>533</v>
      </c>
      <c r="L35" s="346">
        <v>786</v>
      </c>
      <c r="M35" s="346">
        <v>1473</v>
      </c>
      <c r="N35" s="346">
        <v>545</v>
      </c>
      <c r="O35" s="347" t="s">
        <v>855</v>
      </c>
      <c r="P35" s="348">
        <v>53</v>
      </c>
      <c r="Q35" s="323"/>
      <c r="R35" s="353">
        <f>S35+T35</f>
        <v>1334</v>
      </c>
      <c r="S35" s="363">
        <v>1334</v>
      </c>
      <c r="T35" s="358">
        <v>0</v>
      </c>
      <c r="U35" s="5"/>
    </row>
    <row r="36" spans="1:21" ht="15" customHeight="1">
      <c r="A36" s="187" t="s">
        <v>637</v>
      </c>
      <c r="B36" s="344">
        <f t="shared" si="3"/>
        <v>16999</v>
      </c>
      <c r="C36" s="345">
        <v>719</v>
      </c>
      <c r="D36" s="346">
        <v>2420</v>
      </c>
      <c r="E36" s="346">
        <v>1546</v>
      </c>
      <c r="F36" s="346">
        <v>2031</v>
      </c>
      <c r="G36" s="346">
        <v>2011</v>
      </c>
      <c r="H36" s="346">
        <v>2570</v>
      </c>
      <c r="I36" s="346">
        <v>358</v>
      </c>
      <c r="J36" s="346">
        <v>1427</v>
      </c>
      <c r="K36" s="346">
        <v>553</v>
      </c>
      <c r="L36" s="346">
        <v>831</v>
      </c>
      <c r="M36" s="346">
        <v>1901</v>
      </c>
      <c r="N36" s="346">
        <v>562</v>
      </c>
      <c r="O36" s="347" t="s">
        <v>855</v>
      </c>
      <c r="P36" s="348">
        <v>70</v>
      </c>
      <c r="Q36" s="323"/>
      <c r="R36" s="353">
        <f>S36+T36</f>
        <v>1363</v>
      </c>
      <c r="S36" s="363">
        <v>1363</v>
      </c>
      <c r="T36" s="358">
        <v>0</v>
      </c>
      <c r="U36" s="5"/>
    </row>
    <row r="37" spans="1:20" ht="15" customHeight="1">
      <c r="A37" s="187" t="s">
        <v>457</v>
      </c>
      <c r="B37" s="344">
        <f t="shared" si="3"/>
        <v>17566</v>
      </c>
      <c r="C37" s="345">
        <v>747</v>
      </c>
      <c r="D37" s="346">
        <v>2554</v>
      </c>
      <c r="E37" s="346">
        <v>1707</v>
      </c>
      <c r="F37" s="346">
        <v>2182</v>
      </c>
      <c r="G37" s="346">
        <v>1837</v>
      </c>
      <c r="H37" s="346">
        <v>2442</v>
      </c>
      <c r="I37" s="346">
        <v>352</v>
      </c>
      <c r="J37" s="346">
        <v>1649</v>
      </c>
      <c r="K37" s="346">
        <v>560</v>
      </c>
      <c r="L37" s="346">
        <v>840</v>
      </c>
      <c r="M37" s="346">
        <v>2046</v>
      </c>
      <c r="N37" s="346">
        <v>568</v>
      </c>
      <c r="O37" s="347" t="s">
        <v>855</v>
      </c>
      <c r="P37" s="348">
        <v>82</v>
      </c>
      <c r="Q37" s="94"/>
      <c r="R37" s="353">
        <f>S37+T37</f>
        <v>1336</v>
      </c>
      <c r="S37" s="363">
        <v>1336</v>
      </c>
      <c r="T37" s="358">
        <v>0</v>
      </c>
    </row>
    <row r="38" spans="1:20" ht="15" customHeight="1" hidden="1">
      <c r="A38" s="187" t="s">
        <v>416</v>
      </c>
      <c r="B38" s="344">
        <f t="shared" si="3"/>
        <v>17696</v>
      </c>
      <c r="C38" s="345">
        <v>762</v>
      </c>
      <c r="D38" s="346">
        <v>2572</v>
      </c>
      <c r="E38" s="346">
        <v>1747</v>
      </c>
      <c r="F38" s="346">
        <v>2223</v>
      </c>
      <c r="G38" s="346">
        <v>1845</v>
      </c>
      <c r="H38" s="346">
        <v>2391</v>
      </c>
      <c r="I38" s="346">
        <v>352</v>
      </c>
      <c r="J38" s="346">
        <v>1668</v>
      </c>
      <c r="K38" s="346">
        <v>559</v>
      </c>
      <c r="L38" s="346">
        <v>832</v>
      </c>
      <c r="M38" s="346">
        <v>2061</v>
      </c>
      <c r="N38" s="346">
        <v>575</v>
      </c>
      <c r="O38" s="347" t="s">
        <v>855</v>
      </c>
      <c r="P38" s="348">
        <v>109</v>
      </c>
      <c r="Q38" s="94"/>
      <c r="R38" s="353">
        <f aca="true" t="shared" si="4" ref="R38:R51">S38+T38</f>
        <v>1320</v>
      </c>
      <c r="S38" s="363">
        <v>1320</v>
      </c>
      <c r="T38" s="358">
        <v>0</v>
      </c>
    </row>
    <row r="39" spans="1:20" ht="15" customHeight="1" hidden="1">
      <c r="A39" s="187" t="s">
        <v>417</v>
      </c>
      <c r="B39" s="344">
        <f t="shared" si="3"/>
        <v>17866</v>
      </c>
      <c r="C39" s="345">
        <v>772</v>
      </c>
      <c r="D39" s="346">
        <v>2594</v>
      </c>
      <c r="E39" s="346">
        <v>1803</v>
      </c>
      <c r="F39" s="346">
        <v>2263</v>
      </c>
      <c r="G39" s="346">
        <v>1846</v>
      </c>
      <c r="H39" s="346">
        <v>2382</v>
      </c>
      <c r="I39" s="346">
        <v>348</v>
      </c>
      <c r="J39" s="346">
        <v>1704</v>
      </c>
      <c r="K39" s="346">
        <v>563</v>
      </c>
      <c r="L39" s="346">
        <v>830</v>
      </c>
      <c r="M39" s="346">
        <v>2067</v>
      </c>
      <c r="N39" s="346">
        <v>578</v>
      </c>
      <c r="O39" s="347" t="s">
        <v>855</v>
      </c>
      <c r="P39" s="348">
        <v>116</v>
      </c>
      <c r="Q39" s="94"/>
      <c r="R39" s="353">
        <f t="shared" si="4"/>
        <v>1318</v>
      </c>
      <c r="S39" s="363">
        <v>1318</v>
      </c>
      <c r="T39" s="358">
        <v>0</v>
      </c>
    </row>
    <row r="40" spans="1:20" ht="15" customHeight="1" hidden="1">
      <c r="A40" s="187" t="s">
        <v>418</v>
      </c>
      <c r="B40" s="344">
        <f t="shared" si="3"/>
        <v>17938</v>
      </c>
      <c r="C40" s="345">
        <v>798</v>
      </c>
      <c r="D40" s="346">
        <v>2581</v>
      </c>
      <c r="E40" s="346">
        <v>1852</v>
      </c>
      <c r="F40" s="346">
        <v>2352</v>
      </c>
      <c r="G40" s="346">
        <v>1800</v>
      </c>
      <c r="H40" s="346">
        <v>2365</v>
      </c>
      <c r="I40" s="346">
        <v>351</v>
      </c>
      <c r="J40" s="346">
        <v>1696</v>
      </c>
      <c r="K40" s="346">
        <v>563</v>
      </c>
      <c r="L40" s="346">
        <v>819</v>
      </c>
      <c r="M40" s="346">
        <v>2072</v>
      </c>
      <c r="N40" s="346">
        <v>585</v>
      </c>
      <c r="O40" s="347" t="s">
        <v>855</v>
      </c>
      <c r="P40" s="348">
        <v>104</v>
      </c>
      <c r="Q40" s="94"/>
      <c r="R40" s="353">
        <f t="shared" si="4"/>
        <v>1339</v>
      </c>
      <c r="S40" s="363">
        <v>1339</v>
      </c>
      <c r="T40" s="358">
        <v>0</v>
      </c>
    </row>
    <row r="41" spans="1:20" ht="15" customHeight="1" hidden="1">
      <c r="A41" s="187" t="s">
        <v>419</v>
      </c>
      <c r="B41" s="344">
        <f t="shared" si="3"/>
        <v>18008</v>
      </c>
      <c r="C41" s="345">
        <v>803</v>
      </c>
      <c r="D41" s="346">
        <v>2618</v>
      </c>
      <c r="E41" s="346">
        <v>1855</v>
      </c>
      <c r="F41" s="346">
        <v>2380</v>
      </c>
      <c r="G41" s="346">
        <v>1766</v>
      </c>
      <c r="H41" s="346">
        <v>2344</v>
      </c>
      <c r="I41" s="346">
        <v>352</v>
      </c>
      <c r="J41" s="346">
        <v>1724</v>
      </c>
      <c r="K41" s="346">
        <v>565</v>
      </c>
      <c r="L41" s="346">
        <v>812</v>
      </c>
      <c r="M41" s="346">
        <v>2070</v>
      </c>
      <c r="N41" s="346">
        <v>602</v>
      </c>
      <c r="O41" s="347" t="s">
        <v>855</v>
      </c>
      <c r="P41" s="348">
        <v>117</v>
      </c>
      <c r="Q41" s="94"/>
      <c r="R41" s="353">
        <f t="shared" si="4"/>
        <v>1333</v>
      </c>
      <c r="S41" s="363">
        <v>1333</v>
      </c>
      <c r="T41" s="358">
        <v>0</v>
      </c>
    </row>
    <row r="42" spans="1:20" ht="15" customHeight="1">
      <c r="A42" s="187" t="s">
        <v>420</v>
      </c>
      <c r="B42" s="344">
        <f t="shared" si="3"/>
        <v>18099</v>
      </c>
      <c r="C42" s="345">
        <v>831</v>
      </c>
      <c r="D42" s="346">
        <v>2595</v>
      </c>
      <c r="E42" s="346">
        <v>1926</v>
      </c>
      <c r="F42" s="346">
        <v>2397</v>
      </c>
      <c r="G42" s="346">
        <v>1752</v>
      </c>
      <c r="H42" s="346">
        <v>2284</v>
      </c>
      <c r="I42" s="346">
        <v>353</v>
      </c>
      <c r="J42" s="346">
        <v>1768</v>
      </c>
      <c r="K42" s="346">
        <v>563</v>
      </c>
      <c r="L42" s="346">
        <v>799</v>
      </c>
      <c r="M42" s="346">
        <v>2089</v>
      </c>
      <c r="N42" s="346">
        <v>607</v>
      </c>
      <c r="O42" s="347" t="s">
        <v>855</v>
      </c>
      <c r="P42" s="348">
        <v>135</v>
      </c>
      <c r="Q42" s="94"/>
      <c r="R42" s="353">
        <f t="shared" si="4"/>
        <v>1316</v>
      </c>
      <c r="S42" s="363">
        <v>1316</v>
      </c>
      <c r="T42" s="358">
        <v>0</v>
      </c>
    </row>
    <row r="43" spans="1:20" ht="15" customHeight="1" hidden="1">
      <c r="A43" s="187" t="s">
        <v>421</v>
      </c>
      <c r="B43" s="344">
        <f t="shared" si="3"/>
        <v>18139</v>
      </c>
      <c r="C43" s="345">
        <v>840</v>
      </c>
      <c r="D43" s="346">
        <v>2679</v>
      </c>
      <c r="E43" s="346">
        <v>2029</v>
      </c>
      <c r="F43" s="346">
        <v>2355</v>
      </c>
      <c r="G43" s="346">
        <v>1750</v>
      </c>
      <c r="H43" s="346">
        <v>2131</v>
      </c>
      <c r="I43" s="346">
        <v>355</v>
      </c>
      <c r="J43" s="346">
        <v>1817</v>
      </c>
      <c r="K43" s="346">
        <v>567</v>
      </c>
      <c r="L43" s="346">
        <v>796</v>
      </c>
      <c r="M43" s="346">
        <v>2103</v>
      </c>
      <c r="N43" s="346">
        <v>600</v>
      </c>
      <c r="O43" s="347" t="s">
        <v>855</v>
      </c>
      <c r="P43" s="348">
        <v>117</v>
      </c>
      <c r="Q43" s="94"/>
      <c r="R43" s="353">
        <f t="shared" si="4"/>
        <v>1326</v>
      </c>
      <c r="S43" s="363">
        <v>1326</v>
      </c>
      <c r="T43" s="358">
        <v>0</v>
      </c>
    </row>
    <row r="44" spans="1:20" ht="15" customHeight="1" hidden="1">
      <c r="A44" s="187" t="s">
        <v>422</v>
      </c>
      <c r="B44" s="344">
        <f t="shared" si="3"/>
        <v>18264</v>
      </c>
      <c r="C44" s="345">
        <v>833</v>
      </c>
      <c r="D44" s="346">
        <v>2745</v>
      </c>
      <c r="E44" s="346">
        <v>2046</v>
      </c>
      <c r="F44" s="346">
        <v>2372</v>
      </c>
      <c r="G44" s="346">
        <v>1739</v>
      </c>
      <c r="H44" s="346">
        <v>2092</v>
      </c>
      <c r="I44" s="346">
        <v>356</v>
      </c>
      <c r="J44" s="346">
        <v>1877</v>
      </c>
      <c r="K44" s="346">
        <v>566</v>
      </c>
      <c r="L44" s="346">
        <v>796</v>
      </c>
      <c r="M44" s="346">
        <v>2108</v>
      </c>
      <c r="N44" s="346">
        <v>600</v>
      </c>
      <c r="O44" s="347" t="s">
        <v>855</v>
      </c>
      <c r="P44" s="348">
        <v>134</v>
      </c>
      <c r="Q44" s="94"/>
      <c r="R44" s="353">
        <f t="shared" si="4"/>
        <v>1308</v>
      </c>
      <c r="S44" s="363">
        <v>1308</v>
      </c>
      <c r="T44" s="358">
        <v>0</v>
      </c>
    </row>
    <row r="45" spans="1:20" ht="15" customHeight="1" hidden="1">
      <c r="A45" s="187" t="s">
        <v>423</v>
      </c>
      <c r="B45" s="344">
        <f t="shared" si="3"/>
        <v>18385</v>
      </c>
      <c r="C45" s="345">
        <v>824</v>
      </c>
      <c r="D45" s="346">
        <v>2770</v>
      </c>
      <c r="E45" s="346">
        <v>2079</v>
      </c>
      <c r="F45" s="346">
        <v>2402</v>
      </c>
      <c r="G45" s="346">
        <v>1726</v>
      </c>
      <c r="H45" s="346">
        <v>2082</v>
      </c>
      <c r="I45" s="346">
        <v>352</v>
      </c>
      <c r="J45" s="346">
        <v>1917</v>
      </c>
      <c r="K45" s="346">
        <v>560</v>
      </c>
      <c r="L45" s="346">
        <v>793</v>
      </c>
      <c r="M45" s="346">
        <v>2114</v>
      </c>
      <c r="N45" s="346">
        <v>600</v>
      </c>
      <c r="O45" s="347" t="s">
        <v>855</v>
      </c>
      <c r="P45" s="348">
        <v>166</v>
      </c>
      <c r="Q45" s="94"/>
      <c r="R45" s="353">
        <f t="shared" si="4"/>
        <v>1323</v>
      </c>
      <c r="S45" s="363">
        <v>1323</v>
      </c>
      <c r="T45" s="358">
        <v>0</v>
      </c>
    </row>
    <row r="46" spans="1:20" ht="15" customHeight="1" hidden="1">
      <c r="A46" s="187" t="s">
        <v>96</v>
      </c>
      <c r="B46" s="344">
        <f t="shared" si="3"/>
        <v>18475</v>
      </c>
      <c r="C46" s="345">
        <v>814</v>
      </c>
      <c r="D46" s="346">
        <v>2790</v>
      </c>
      <c r="E46" s="346">
        <v>2101</v>
      </c>
      <c r="F46" s="346">
        <v>2367</v>
      </c>
      <c r="G46" s="346">
        <v>1702</v>
      </c>
      <c r="H46" s="346">
        <v>2068</v>
      </c>
      <c r="I46" s="346">
        <v>355</v>
      </c>
      <c r="J46" s="346">
        <v>1957</v>
      </c>
      <c r="K46" s="346">
        <v>559</v>
      </c>
      <c r="L46" s="346">
        <v>788</v>
      </c>
      <c r="M46" s="346">
        <v>2193</v>
      </c>
      <c r="N46" s="346">
        <v>598</v>
      </c>
      <c r="O46" s="347" t="s">
        <v>855</v>
      </c>
      <c r="P46" s="348">
        <v>183</v>
      </c>
      <c r="Q46" s="94"/>
      <c r="R46" s="353">
        <f t="shared" si="4"/>
        <v>1334</v>
      </c>
      <c r="S46" s="363">
        <v>1330</v>
      </c>
      <c r="T46" s="358">
        <v>4</v>
      </c>
    </row>
    <row r="47" spans="1:20" ht="15" customHeight="1">
      <c r="A47" s="187" t="s">
        <v>464</v>
      </c>
      <c r="B47" s="344">
        <f t="shared" si="3"/>
        <v>18543</v>
      </c>
      <c r="C47" s="345">
        <v>817</v>
      </c>
      <c r="D47" s="346">
        <v>2797</v>
      </c>
      <c r="E47" s="346">
        <v>2113</v>
      </c>
      <c r="F47" s="346">
        <v>2379</v>
      </c>
      <c r="G47" s="346">
        <v>1675</v>
      </c>
      <c r="H47" s="346">
        <v>2044</v>
      </c>
      <c r="I47" s="346">
        <v>360</v>
      </c>
      <c r="J47" s="346">
        <v>1986</v>
      </c>
      <c r="K47" s="346">
        <v>569</v>
      </c>
      <c r="L47" s="346">
        <v>772</v>
      </c>
      <c r="M47" s="346">
        <v>2250</v>
      </c>
      <c r="N47" s="346">
        <v>596</v>
      </c>
      <c r="O47" s="347" t="s">
        <v>855</v>
      </c>
      <c r="P47" s="348">
        <v>185</v>
      </c>
      <c r="Q47" s="94"/>
      <c r="R47" s="353">
        <f t="shared" si="4"/>
        <v>1340</v>
      </c>
      <c r="S47" s="363">
        <v>1336</v>
      </c>
      <c r="T47" s="358">
        <v>4</v>
      </c>
    </row>
    <row r="48" spans="1:21" ht="15" customHeight="1">
      <c r="A48" s="187" t="s">
        <v>59</v>
      </c>
      <c r="B48" s="344">
        <f t="shared" si="3"/>
        <v>18805</v>
      </c>
      <c r="C48" s="345">
        <v>868</v>
      </c>
      <c r="D48" s="346">
        <v>2885</v>
      </c>
      <c r="E48" s="346">
        <v>2103</v>
      </c>
      <c r="F48" s="346">
        <v>2437</v>
      </c>
      <c r="G48" s="346">
        <v>1655</v>
      </c>
      <c r="H48" s="346">
        <v>2023</v>
      </c>
      <c r="I48" s="346">
        <v>355</v>
      </c>
      <c r="J48" s="346">
        <v>1990</v>
      </c>
      <c r="K48" s="346">
        <v>566</v>
      </c>
      <c r="L48" s="346">
        <v>769</v>
      </c>
      <c r="M48" s="346">
        <v>2304</v>
      </c>
      <c r="N48" s="346">
        <v>601</v>
      </c>
      <c r="O48" s="347" t="s">
        <v>855</v>
      </c>
      <c r="P48" s="348">
        <v>249</v>
      </c>
      <c r="Q48" s="94"/>
      <c r="R48" s="353">
        <f t="shared" si="4"/>
        <v>1335</v>
      </c>
      <c r="S48" s="363">
        <v>1331</v>
      </c>
      <c r="T48" s="358">
        <v>4</v>
      </c>
      <c r="U48" s="5"/>
    </row>
    <row r="49" spans="1:21" ht="15" customHeight="1">
      <c r="A49" s="187" t="s">
        <v>436</v>
      </c>
      <c r="B49" s="344">
        <f t="shared" si="3"/>
        <v>18961</v>
      </c>
      <c r="C49" s="345">
        <v>864</v>
      </c>
      <c r="D49" s="346">
        <v>2943</v>
      </c>
      <c r="E49" s="346">
        <v>2115</v>
      </c>
      <c r="F49" s="346">
        <v>2464</v>
      </c>
      <c r="G49" s="346">
        <v>1640</v>
      </c>
      <c r="H49" s="346">
        <v>2037</v>
      </c>
      <c r="I49" s="346">
        <v>353</v>
      </c>
      <c r="J49" s="346">
        <v>1989</v>
      </c>
      <c r="K49" s="346">
        <v>565</v>
      </c>
      <c r="L49" s="346">
        <v>767</v>
      </c>
      <c r="M49" s="346">
        <v>2334</v>
      </c>
      <c r="N49" s="346">
        <v>603</v>
      </c>
      <c r="O49" s="347" t="s">
        <v>855</v>
      </c>
      <c r="P49" s="348">
        <v>287</v>
      </c>
      <c r="Q49" s="94"/>
      <c r="R49" s="353">
        <f t="shared" si="4"/>
        <v>1329</v>
      </c>
      <c r="S49" s="363">
        <v>1325</v>
      </c>
      <c r="T49" s="358">
        <v>4</v>
      </c>
      <c r="U49" s="5"/>
    </row>
    <row r="50" spans="1:21" ht="15" customHeight="1">
      <c r="A50" s="187" t="s">
        <v>537</v>
      </c>
      <c r="B50" s="344">
        <f t="shared" si="3"/>
        <v>19048</v>
      </c>
      <c r="C50" s="345">
        <v>882</v>
      </c>
      <c r="D50" s="346">
        <v>2980</v>
      </c>
      <c r="E50" s="346">
        <v>2127</v>
      </c>
      <c r="F50" s="346">
        <v>2458</v>
      </c>
      <c r="G50" s="346">
        <v>1663</v>
      </c>
      <c r="H50" s="346">
        <v>2010</v>
      </c>
      <c r="I50" s="346">
        <v>358</v>
      </c>
      <c r="J50" s="346">
        <v>2023</v>
      </c>
      <c r="K50" s="346">
        <v>558</v>
      </c>
      <c r="L50" s="346">
        <v>769</v>
      </c>
      <c r="M50" s="346">
        <v>2346</v>
      </c>
      <c r="N50" s="346">
        <v>609</v>
      </c>
      <c r="O50" s="347" t="s">
        <v>855</v>
      </c>
      <c r="P50" s="348">
        <v>265</v>
      </c>
      <c r="Q50" s="94"/>
      <c r="R50" s="353">
        <f t="shared" si="4"/>
        <v>1320</v>
      </c>
      <c r="S50" s="363">
        <v>1316</v>
      </c>
      <c r="T50" s="358">
        <v>4</v>
      </c>
      <c r="U50" s="5"/>
    </row>
    <row r="51" spans="1:21" ht="15" customHeight="1" thickBot="1">
      <c r="A51" s="187" t="s">
        <v>540</v>
      </c>
      <c r="B51" s="344">
        <f t="shared" si="3"/>
        <v>19147</v>
      </c>
      <c r="C51" s="345">
        <v>900</v>
      </c>
      <c r="D51" s="346">
        <v>3023</v>
      </c>
      <c r="E51" s="346">
        <v>2158</v>
      </c>
      <c r="F51" s="346">
        <v>2470</v>
      </c>
      <c r="G51" s="346">
        <v>1621</v>
      </c>
      <c r="H51" s="346">
        <v>1984</v>
      </c>
      <c r="I51" s="346">
        <v>354</v>
      </c>
      <c r="J51" s="346">
        <v>2021</v>
      </c>
      <c r="K51" s="346">
        <v>563</v>
      </c>
      <c r="L51" s="346">
        <v>768</v>
      </c>
      <c r="M51" s="346">
        <v>2384</v>
      </c>
      <c r="N51" s="346">
        <v>605</v>
      </c>
      <c r="O51" s="347" t="s">
        <v>855</v>
      </c>
      <c r="P51" s="348">
        <v>296</v>
      </c>
      <c r="Q51" s="94"/>
      <c r="R51" s="354">
        <f t="shared" si="4"/>
        <v>1323</v>
      </c>
      <c r="S51" s="364">
        <v>1319</v>
      </c>
      <c r="T51" s="359">
        <v>4</v>
      </c>
      <c r="U51" s="5"/>
    </row>
    <row r="52" spans="1:21" ht="15" customHeight="1">
      <c r="A52" s="187" t="s">
        <v>188</v>
      </c>
      <c r="B52" s="344">
        <f t="shared" si="3"/>
        <v>20455</v>
      </c>
      <c r="C52" s="345">
        <v>907</v>
      </c>
      <c r="D52" s="346">
        <v>3009</v>
      </c>
      <c r="E52" s="346">
        <v>2061</v>
      </c>
      <c r="F52" s="346">
        <v>2476</v>
      </c>
      <c r="G52" s="346">
        <v>1612</v>
      </c>
      <c r="H52" s="346">
        <v>1963</v>
      </c>
      <c r="I52" s="346">
        <v>352</v>
      </c>
      <c r="J52" s="346">
        <v>2027</v>
      </c>
      <c r="K52" s="346">
        <v>560</v>
      </c>
      <c r="L52" s="346">
        <v>780</v>
      </c>
      <c r="M52" s="346">
        <v>2427</v>
      </c>
      <c r="N52" s="346">
        <v>618</v>
      </c>
      <c r="O52" s="349">
        <v>1343</v>
      </c>
      <c r="P52" s="348">
        <v>320</v>
      </c>
      <c r="Q52" s="94"/>
      <c r="R52" s="94"/>
      <c r="S52" s="31"/>
      <c r="T52" s="31"/>
      <c r="U52" s="5"/>
    </row>
    <row r="53" spans="1:20" ht="15" customHeight="1">
      <c r="A53" s="187" t="s">
        <v>664</v>
      </c>
      <c r="B53" s="344">
        <f t="shared" si="3"/>
        <v>20526</v>
      </c>
      <c r="C53" s="345">
        <v>915</v>
      </c>
      <c r="D53" s="346">
        <v>2997</v>
      </c>
      <c r="E53" s="346">
        <v>2067</v>
      </c>
      <c r="F53" s="346">
        <v>2473</v>
      </c>
      <c r="G53" s="346">
        <v>1592</v>
      </c>
      <c r="H53" s="346">
        <v>1952</v>
      </c>
      <c r="I53" s="346">
        <v>350</v>
      </c>
      <c r="J53" s="346">
        <v>2041</v>
      </c>
      <c r="K53" s="346">
        <v>555</v>
      </c>
      <c r="L53" s="346">
        <v>779</v>
      </c>
      <c r="M53" s="346">
        <v>2526</v>
      </c>
      <c r="N53" s="346">
        <v>616</v>
      </c>
      <c r="O53" s="349">
        <v>1345</v>
      </c>
      <c r="P53" s="348">
        <v>318</v>
      </c>
      <c r="Q53" s="94"/>
      <c r="R53" s="94"/>
      <c r="S53" s="94"/>
      <c r="T53" s="94"/>
    </row>
    <row r="54" spans="1:20" ht="15" customHeight="1">
      <c r="A54" s="187" t="s">
        <v>722</v>
      </c>
      <c r="B54" s="344">
        <v>20422</v>
      </c>
      <c r="C54" s="345">
        <v>922</v>
      </c>
      <c r="D54" s="346">
        <v>2960</v>
      </c>
      <c r="E54" s="346">
        <v>2096</v>
      </c>
      <c r="F54" s="346">
        <v>2416</v>
      </c>
      <c r="G54" s="346">
        <v>1565</v>
      </c>
      <c r="H54" s="346">
        <v>1945</v>
      </c>
      <c r="I54" s="346">
        <v>353</v>
      </c>
      <c r="J54" s="346">
        <v>2053</v>
      </c>
      <c r="K54" s="346">
        <v>558</v>
      </c>
      <c r="L54" s="346">
        <v>776</v>
      </c>
      <c r="M54" s="346">
        <v>2552</v>
      </c>
      <c r="N54" s="346">
        <v>618</v>
      </c>
      <c r="O54" s="349">
        <v>1347</v>
      </c>
      <c r="P54" s="348">
        <v>261</v>
      </c>
      <c r="Q54" s="94"/>
      <c r="R54" s="94"/>
      <c r="S54" s="94"/>
      <c r="T54" s="94"/>
    </row>
    <row r="55" spans="1:20" ht="15" customHeight="1">
      <c r="A55" s="187" t="s">
        <v>726</v>
      </c>
      <c r="B55" s="344">
        <v>20501</v>
      </c>
      <c r="C55" s="345">
        <v>939</v>
      </c>
      <c r="D55" s="346">
        <v>3052</v>
      </c>
      <c r="E55" s="346">
        <v>2104</v>
      </c>
      <c r="F55" s="346">
        <v>2404</v>
      </c>
      <c r="G55" s="346">
        <v>1546</v>
      </c>
      <c r="H55" s="346">
        <v>1936</v>
      </c>
      <c r="I55" s="346">
        <v>355</v>
      </c>
      <c r="J55" s="346">
        <v>2046</v>
      </c>
      <c r="K55" s="346">
        <v>553</v>
      </c>
      <c r="L55" s="346">
        <v>780</v>
      </c>
      <c r="M55" s="346">
        <v>2586</v>
      </c>
      <c r="N55" s="346">
        <v>630</v>
      </c>
      <c r="O55" s="349">
        <v>1338</v>
      </c>
      <c r="P55" s="348">
        <v>232</v>
      </c>
      <c r="Q55" s="94"/>
      <c r="R55" s="94"/>
      <c r="S55" s="94"/>
      <c r="T55" s="94"/>
    </row>
    <row r="56" spans="1:20" ht="15" customHeight="1">
      <c r="A56" s="187" t="s">
        <v>727</v>
      </c>
      <c r="B56" s="344">
        <v>20604</v>
      </c>
      <c r="C56" s="345">
        <v>945</v>
      </c>
      <c r="D56" s="346">
        <v>3098</v>
      </c>
      <c r="E56" s="346">
        <v>2136</v>
      </c>
      <c r="F56" s="346">
        <v>2419</v>
      </c>
      <c r="G56" s="346">
        <v>1533</v>
      </c>
      <c r="H56" s="346">
        <v>1911</v>
      </c>
      <c r="I56" s="346">
        <v>361</v>
      </c>
      <c r="J56" s="346">
        <v>2042</v>
      </c>
      <c r="K56" s="346">
        <v>552</v>
      </c>
      <c r="L56" s="346">
        <v>784</v>
      </c>
      <c r="M56" s="346">
        <v>2598</v>
      </c>
      <c r="N56" s="346">
        <v>627</v>
      </c>
      <c r="O56" s="349">
        <v>1342</v>
      </c>
      <c r="P56" s="348">
        <v>256</v>
      </c>
      <c r="Q56" s="94"/>
      <c r="R56" s="94"/>
      <c r="S56" s="94"/>
      <c r="T56" s="94"/>
    </row>
    <row r="57" spans="1:20" ht="15" customHeight="1">
      <c r="A57" s="1064" t="s">
        <v>30</v>
      </c>
      <c r="B57" s="1065">
        <v>20656</v>
      </c>
      <c r="C57" s="1066">
        <v>966</v>
      </c>
      <c r="D57" s="1067">
        <v>3150</v>
      </c>
      <c r="E57" s="1067">
        <v>2116</v>
      </c>
      <c r="F57" s="1067">
        <v>2457</v>
      </c>
      <c r="G57" s="1067">
        <v>1533</v>
      </c>
      <c r="H57" s="1067">
        <v>1890</v>
      </c>
      <c r="I57" s="1067">
        <v>359</v>
      </c>
      <c r="J57" s="1067">
        <v>2046</v>
      </c>
      <c r="K57" s="1067">
        <v>559</v>
      </c>
      <c r="L57" s="1067">
        <v>777</v>
      </c>
      <c r="M57" s="1067">
        <v>2607</v>
      </c>
      <c r="N57" s="1067">
        <v>620</v>
      </c>
      <c r="O57" s="1068">
        <v>1351</v>
      </c>
      <c r="P57" s="1069">
        <v>225</v>
      </c>
      <c r="Q57" s="94"/>
      <c r="R57" s="94"/>
      <c r="S57" s="94"/>
      <c r="T57" s="94"/>
    </row>
    <row r="58" spans="1:18" ht="15" customHeight="1" thickBot="1">
      <c r="A58" s="368" t="s">
        <v>442</v>
      </c>
      <c r="B58" s="1070">
        <v>100</v>
      </c>
      <c r="C58" s="1071">
        <f>C57/$B$57*100</f>
        <v>4.6766072811773824</v>
      </c>
      <c r="D58" s="1072">
        <f aca="true" t="shared" si="5" ref="D58:P58">D57/$B$57*100</f>
        <v>15.249806351665377</v>
      </c>
      <c r="E58" s="1072">
        <f t="shared" si="5"/>
        <v>10.243996901626646</v>
      </c>
      <c r="F58" s="1072">
        <f t="shared" si="5"/>
        <v>11.894848954298993</v>
      </c>
      <c r="G58" s="1072">
        <f t="shared" si="5"/>
        <v>7.421572424477149</v>
      </c>
      <c r="H58" s="1072">
        <f t="shared" si="5"/>
        <v>9.149883810999224</v>
      </c>
      <c r="I58" s="1072">
        <f t="shared" si="5"/>
        <v>1.7379938032532922</v>
      </c>
      <c r="J58" s="1072">
        <f t="shared" si="5"/>
        <v>9.905112316034081</v>
      </c>
      <c r="K58" s="1072">
        <f t="shared" si="5"/>
        <v>2.7062354763749035</v>
      </c>
      <c r="L58" s="1072">
        <f t="shared" si="5"/>
        <v>3.761618900077459</v>
      </c>
      <c r="M58" s="1072">
        <f t="shared" si="5"/>
        <v>12.621030209140201</v>
      </c>
      <c r="N58" s="1072">
        <f t="shared" si="5"/>
        <v>3.0015491866769946</v>
      </c>
      <c r="O58" s="1072">
        <f t="shared" si="5"/>
        <v>6.540472501936484</v>
      </c>
      <c r="P58" s="1073">
        <f t="shared" si="5"/>
        <v>1.0892718822618126</v>
      </c>
      <c r="Q58" s="95"/>
      <c r="R58" s="1"/>
    </row>
    <row r="59" spans="1:11" ht="16.5" customHeight="1">
      <c r="A59" s="20" t="s">
        <v>797</v>
      </c>
      <c r="F59" s="25"/>
      <c r="G59" s="25" t="s">
        <v>762</v>
      </c>
      <c r="H59" s="25"/>
      <c r="I59" s="25"/>
      <c r="J59" s="25"/>
      <c r="K59" s="25"/>
    </row>
    <row r="60" spans="5:11" ht="13.5">
      <c r="E60" s="1074"/>
      <c r="F60" s="23"/>
      <c r="G60" s="25"/>
      <c r="H60" s="25"/>
      <c r="I60" s="25"/>
      <c r="J60" s="25"/>
      <c r="K60" s="25"/>
    </row>
  </sheetData>
  <sheetProtection/>
  <mergeCells count="4">
    <mergeCell ref="N1:P1"/>
    <mergeCell ref="N31:P31"/>
    <mergeCell ref="R1:T1"/>
    <mergeCell ref="R31:T31"/>
  </mergeCells>
  <printOptions/>
  <pageMargins left="0.984251968503937" right="0.984251968503937" top="0.3937007874015748" bottom="0.3937007874015748" header="0.5118110236220472" footer="0.1968503937007874"/>
  <pageSetup horizontalDpi="600" verticalDpi="600" orientation="landscape" paperSize="9" scale="94" r:id="rId1"/>
  <headerFooter alignWithMargins="0">
    <oddFooter>&amp;L&amp;"ＭＳ Ｐ明朝,標準"&amp;10－１２－</oddFooter>
  </headerFooter>
</worksheet>
</file>

<file path=xl/worksheets/sheet15.xml><?xml version="1.0" encoding="utf-8"?>
<worksheet xmlns="http://schemas.openxmlformats.org/spreadsheetml/2006/main" xmlns:r="http://schemas.openxmlformats.org/officeDocument/2006/relationships">
  <dimension ref="A1:U48"/>
  <sheetViews>
    <sheetView view="pageLayout" zoomScaleNormal="90" workbookViewId="0" topLeftCell="A14">
      <selection activeCell="O26" sqref="O26"/>
    </sheetView>
  </sheetViews>
  <sheetFormatPr defaultColWidth="9.00390625" defaultRowHeight="13.5"/>
  <cols>
    <col min="1" max="1" width="4.50390625" style="4" customWidth="1"/>
    <col min="2" max="2" width="5.75390625" style="4" customWidth="1"/>
    <col min="3" max="3" width="8.125" style="4" customWidth="1"/>
    <col min="4" max="4" width="1.625" style="4" customWidth="1"/>
    <col min="5" max="19" width="7.125" style="4" customWidth="1"/>
    <col min="20" max="16384" width="9.00390625" style="4" customWidth="1"/>
  </cols>
  <sheetData>
    <row r="1" spans="1:19" ht="16.5" customHeight="1" thickBot="1">
      <c r="A1" s="969" t="s">
        <v>39</v>
      </c>
      <c r="S1" s="47" t="s">
        <v>40</v>
      </c>
    </row>
    <row r="2" spans="1:19" ht="14.25" customHeight="1">
      <c r="A2" s="1367" t="s">
        <v>502</v>
      </c>
      <c r="B2" s="1368"/>
      <c r="C2" s="1383">
        <v>37165</v>
      </c>
      <c r="D2" s="1364"/>
      <c r="E2" s="1311" t="s">
        <v>353</v>
      </c>
      <c r="F2" s="1392"/>
      <c r="G2" s="1364"/>
      <c r="H2" s="1311" t="s">
        <v>354</v>
      </c>
      <c r="I2" s="1392"/>
      <c r="J2" s="1392"/>
      <c r="K2" s="1392"/>
      <c r="L2" s="1364"/>
      <c r="M2" s="378" t="s">
        <v>572</v>
      </c>
      <c r="N2" s="378" t="s">
        <v>543</v>
      </c>
      <c r="O2" s="1312" t="s">
        <v>545</v>
      </c>
      <c r="P2" s="1312" t="s">
        <v>546</v>
      </c>
      <c r="Q2" s="378" t="s">
        <v>554</v>
      </c>
      <c r="R2" s="1312" t="s">
        <v>548</v>
      </c>
      <c r="S2" s="1381" t="s">
        <v>549</v>
      </c>
    </row>
    <row r="3" spans="1:19" ht="14.25" customHeight="1" thickBot="1">
      <c r="A3" s="1371"/>
      <c r="B3" s="1372"/>
      <c r="C3" s="1399" t="s">
        <v>541</v>
      </c>
      <c r="D3" s="1380"/>
      <c r="E3" s="820" t="s">
        <v>550</v>
      </c>
      <c r="F3" s="821" t="s">
        <v>551</v>
      </c>
      <c r="G3" s="822" t="s">
        <v>552</v>
      </c>
      <c r="H3" s="823" t="s">
        <v>847</v>
      </c>
      <c r="I3" s="824" t="s">
        <v>555</v>
      </c>
      <c r="J3" s="823" t="s">
        <v>848</v>
      </c>
      <c r="K3" s="824" t="s">
        <v>555</v>
      </c>
      <c r="L3" s="822" t="s">
        <v>553</v>
      </c>
      <c r="M3" s="379" t="s">
        <v>542</v>
      </c>
      <c r="N3" s="379" t="s">
        <v>544</v>
      </c>
      <c r="O3" s="1380"/>
      <c r="P3" s="1380"/>
      <c r="Q3" s="379" t="s">
        <v>547</v>
      </c>
      <c r="R3" s="1380"/>
      <c r="S3" s="1382"/>
    </row>
    <row r="4" spans="1:19" ht="14.25" customHeight="1" hidden="1">
      <c r="A4" s="1397" t="s">
        <v>653</v>
      </c>
      <c r="B4" s="1398"/>
      <c r="C4" s="89">
        <v>51423</v>
      </c>
      <c r="D4" s="376"/>
      <c r="E4" s="102">
        <v>508</v>
      </c>
      <c r="F4" s="371">
        <v>519</v>
      </c>
      <c r="G4" s="377">
        <f>E4-F4</f>
        <v>-11</v>
      </c>
      <c r="H4" s="102">
        <v>2062</v>
      </c>
      <c r="I4" s="777">
        <v>1069</v>
      </c>
      <c r="J4" s="102">
        <v>2148</v>
      </c>
      <c r="K4" s="780">
        <v>1117</v>
      </c>
      <c r="L4" s="380">
        <f>H4-J4</f>
        <v>-86</v>
      </c>
      <c r="M4" s="380">
        <f>G4+L4</f>
        <v>-97</v>
      </c>
      <c r="N4" s="381">
        <v>-1.7</v>
      </c>
      <c r="O4" s="381">
        <v>9.9</v>
      </c>
      <c r="P4" s="381">
        <v>10.1</v>
      </c>
      <c r="Q4" s="381">
        <v>-0.2</v>
      </c>
      <c r="R4" s="382">
        <v>274</v>
      </c>
      <c r="S4" s="375">
        <v>69</v>
      </c>
    </row>
    <row r="5" spans="1:19" ht="14.25" customHeight="1">
      <c r="A5" s="1397" t="s">
        <v>31</v>
      </c>
      <c r="B5" s="1398"/>
      <c r="C5" s="89">
        <v>51331</v>
      </c>
      <c r="D5" s="376"/>
      <c r="E5" s="102">
        <v>503</v>
      </c>
      <c r="F5" s="371">
        <v>512</v>
      </c>
      <c r="G5" s="377">
        <f>E5-F5</f>
        <v>-9</v>
      </c>
      <c r="H5" s="102">
        <v>2169</v>
      </c>
      <c r="I5" s="777">
        <v>1121</v>
      </c>
      <c r="J5" s="102">
        <v>2181</v>
      </c>
      <c r="K5" s="780">
        <v>1052</v>
      </c>
      <c r="L5" s="380">
        <f>H5-J5</f>
        <v>-12</v>
      </c>
      <c r="M5" s="380">
        <f>G5+L5</f>
        <v>-21</v>
      </c>
      <c r="N5" s="381">
        <v>-0.2</v>
      </c>
      <c r="O5" s="381">
        <v>9.8</v>
      </c>
      <c r="P5" s="381">
        <v>10</v>
      </c>
      <c r="Q5" s="381">
        <v>-0.2</v>
      </c>
      <c r="R5" s="382">
        <v>300</v>
      </c>
      <c r="S5" s="375">
        <v>62</v>
      </c>
    </row>
    <row r="6" spans="1:19" ht="14.25" customHeight="1">
      <c r="A6" s="1390" t="s">
        <v>420</v>
      </c>
      <c r="B6" s="1391"/>
      <c r="C6" s="753">
        <v>51107</v>
      </c>
      <c r="D6" s="754" t="s">
        <v>849</v>
      </c>
      <c r="E6" s="443">
        <v>517</v>
      </c>
      <c r="F6" s="755">
        <v>533</v>
      </c>
      <c r="G6" s="756">
        <f>E6-F6</f>
        <v>-16</v>
      </c>
      <c r="H6" s="443">
        <v>2035</v>
      </c>
      <c r="I6" s="778">
        <v>1099</v>
      </c>
      <c r="J6" s="443">
        <v>2314</v>
      </c>
      <c r="K6" s="781">
        <v>1131</v>
      </c>
      <c r="L6" s="758">
        <f>H6-J6</f>
        <v>-279</v>
      </c>
      <c r="M6" s="758">
        <f>G6+L6</f>
        <v>-295</v>
      </c>
      <c r="N6" s="759">
        <v>-5.5</v>
      </c>
      <c r="O6" s="759">
        <v>10.1</v>
      </c>
      <c r="P6" s="759">
        <v>10.4</v>
      </c>
      <c r="Q6" s="759">
        <v>-0.3</v>
      </c>
      <c r="R6" s="714">
        <v>262</v>
      </c>
      <c r="S6" s="716">
        <v>85</v>
      </c>
    </row>
    <row r="7" spans="1:19" ht="14.25" customHeight="1">
      <c r="A7" s="1390" t="s">
        <v>421</v>
      </c>
      <c r="B7" s="1391"/>
      <c r="C7" s="753">
        <v>50768</v>
      </c>
      <c r="D7" s="760"/>
      <c r="E7" s="443">
        <v>468</v>
      </c>
      <c r="F7" s="755">
        <v>469</v>
      </c>
      <c r="G7" s="756">
        <f>E7-F7</f>
        <v>-1</v>
      </c>
      <c r="H7" s="443">
        <v>1964</v>
      </c>
      <c r="I7" s="778">
        <v>1018</v>
      </c>
      <c r="J7" s="443">
        <v>2262</v>
      </c>
      <c r="K7" s="781">
        <v>1042</v>
      </c>
      <c r="L7" s="758">
        <f>H7-J7</f>
        <v>-298</v>
      </c>
      <c r="M7" s="758">
        <f>G7+L7</f>
        <v>-299</v>
      </c>
      <c r="N7" s="759">
        <v>-5.9</v>
      </c>
      <c r="O7" s="759">
        <v>9.2</v>
      </c>
      <c r="P7" s="759">
        <v>9.2</v>
      </c>
      <c r="Q7" s="759">
        <v>0</v>
      </c>
      <c r="R7" s="714">
        <v>305</v>
      </c>
      <c r="S7" s="716">
        <v>84</v>
      </c>
    </row>
    <row r="8" spans="1:19" ht="14.25" customHeight="1">
      <c r="A8" s="1390" t="s">
        <v>422</v>
      </c>
      <c r="B8" s="1391"/>
      <c r="C8" s="753">
        <v>50652</v>
      </c>
      <c r="D8" s="761"/>
      <c r="E8" s="443">
        <v>455</v>
      </c>
      <c r="F8" s="755">
        <v>526</v>
      </c>
      <c r="G8" s="756">
        <f>E8-F8</f>
        <v>-71</v>
      </c>
      <c r="H8" s="443">
        <v>2012</v>
      </c>
      <c r="I8" s="778">
        <v>985</v>
      </c>
      <c r="J8" s="443">
        <v>2082</v>
      </c>
      <c r="K8" s="781">
        <v>1025</v>
      </c>
      <c r="L8" s="758">
        <f>H8-J8</f>
        <v>-70</v>
      </c>
      <c r="M8" s="758">
        <f>G8+L8</f>
        <v>-141</v>
      </c>
      <c r="N8" s="759">
        <v>-1.4</v>
      </c>
      <c r="O8" s="759">
        <v>9</v>
      </c>
      <c r="P8" s="759">
        <v>10.4</v>
      </c>
      <c r="Q8" s="759">
        <v>-1.4</v>
      </c>
      <c r="R8" s="714">
        <v>258</v>
      </c>
      <c r="S8" s="716">
        <v>79</v>
      </c>
    </row>
    <row r="9" spans="1:19" ht="14.25" customHeight="1">
      <c r="A9" s="1390" t="s">
        <v>423</v>
      </c>
      <c r="B9" s="1391"/>
      <c r="C9" s="753">
        <v>50357</v>
      </c>
      <c r="D9" s="761"/>
      <c r="E9" s="437">
        <v>465</v>
      </c>
      <c r="F9" s="755">
        <v>469</v>
      </c>
      <c r="G9" s="756">
        <f aca="true" t="shared" si="0" ref="G9:G15">E9-F9</f>
        <v>-4</v>
      </c>
      <c r="H9" s="443">
        <v>2033</v>
      </c>
      <c r="I9" s="778">
        <v>1040</v>
      </c>
      <c r="J9" s="443">
        <v>2291</v>
      </c>
      <c r="K9" s="781">
        <v>1114</v>
      </c>
      <c r="L9" s="758">
        <f aca="true" t="shared" si="1" ref="L9:L15">H9-J9</f>
        <v>-258</v>
      </c>
      <c r="M9" s="758">
        <f aca="true" t="shared" si="2" ref="M9:M15">G9+L9</f>
        <v>-262</v>
      </c>
      <c r="N9" s="759">
        <v>-5.1</v>
      </c>
      <c r="O9" s="759">
        <v>9.2</v>
      </c>
      <c r="P9" s="759">
        <v>9.3</v>
      </c>
      <c r="Q9" s="759">
        <v>-0.1</v>
      </c>
      <c r="R9" s="714">
        <v>277</v>
      </c>
      <c r="S9" s="716">
        <v>104</v>
      </c>
    </row>
    <row r="10" spans="1:19" ht="14.25" customHeight="1">
      <c r="A10" s="1390" t="s">
        <v>96</v>
      </c>
      <c r="B10" s="1391"/>
      <c r="C10" s="762">
        <v>50112</v>
      </c>
      <c r="D10" s="763"/>
      <c r="E10" s="757">
        <v>443</v>
      </c>
      <c r="F10" s="764">
        <v>552</v>
      </c>
      <c r="G10" s="756">
        <f t="shared" si="0"/>
        <v>-109</v>
      </c>
      <c r="H10" s="119">
        <v>1973</v>
      </c>
      <c r="I10" s="778">
        <v>997</v>
      </c>
      <c r="J10" s="119">
        <v>2150</v>
      </c>
      <c r="K10" s="781">
        <v>1063</v>
      </c>
      <c r="L10" s="758">
        <f t="shared" si="1"/>
        <v>-177</v>
      </c>
      <c r="M10" s="758">
        <f t="shared" si="2"/>
        <v>-286</v>
      </c>
      <c r="N10" s="765">
        <v>-3.5</v>
      </c>
      <c r="O10" s="765">
        <v>8.8</v>
      </c>
      <c r="P10" s="765">
        <v>11</v>
      </c>
      <c r="Q10" s="765">
        <v>-2.2</v>
      </c>
      <c r="R10" s="706">
        <v>281</v>
      </c>
      <c r="S10" s="708">
        <v>101</v>
      </c>
    </row>
    <row r="11" spans="1:19" ht="14.25" customHeight="1">
      <c r="A11" s="1390" t="s">
        <v>464</v>
      </c>
      <c r="B11" s="1391"/>
      <c r="C11" s="762">
        <v>49711</v>
      </c>
      <c r="D11" s="754" t="s">
        <v>849</v>
      </c>
      <c r="E11" s="757">
        <v>469</v>
      </c>
      <c r="F11" s="757">
        <v>604</v>
      </c>
      <c r="G11" s="756">
        <f t="shared" si="0"/>
        <v>-135</v>
      </c>
      <c r="H11" s="119">
        <v>2010</v>
      </c>
      <c r="I11" s="778">
        <v>1060</v>
      </c>
      <c r="J11" s="119">
        <v>2195</v>
      </c>
      <c r="K11" s="781">
        <v>1119</v>
      </c>
      <c r="L11" s="758">
        <f t="shared" si="1"/>
        <v>-185</v>
      </c>
      <c r="M11" s="758">
        <f t="shared" si="2"/>
        <v>-320</v>
      </c>
      <c r="N11" s="765">
        <v>-3.7</v>
      </c>
      <c r="O11" s="765">
        <v>9.4</v>
      </c>
      <c r="P11" s="765">
        <v>12.1</v>
      </c>
      <c r="Q11" s="765">
        <v>-2.7</v>
      </c>
      <c r="R11" s="706">
        <v>257</v>
      </c>
      <c r="S11" s="708">
        <v>121</v>
      </c>
    </row>
    <row r="12" spans="1:19" ht="14.25" customHeight="1">
      <c r="A12" s="1390" t="s">
        <v>624</v>
      </c>
      <c r="B12" s="1391"/>
      <c r="C12" s="762">
        <v>49518</v>
      </c>
      <c r="D12" s="754"/>
      <c r="E12" s="757">
        <v>466</v>
      </c>
      <c r="F12" s="757">
        <v>511</v>
      </c>
      <c r="G12" s="756">
        <f t="shared" si="0"/>
        <v>-45</v>
      </c>
      <c r="H12" s="119">
        <v>1970</v>
      </c>
      <c r="I12" s="778">
        <v>991</v>
      </c>
      <c r="J12" s="119">
        <v>2128</v>
      </c>
      <c r="K12" s="781">
        <v>1057</v>
      </c>
      <c r="L12" s="758">
        <f t="shared" si="1"/>
        <v>-158</v>
      </c>
      <c r="M12" s="758">
        <f t="shared" si="2"/>
        <v>-203</v>
      </c>
      <c r="N12" s="765">
        <v>-3.2</v>
      </c>
      <c r="O12" s="765">
        <v>9.4</v>
      </c>
      <c r="P12" s="765">
        <v>10.3</v>
      </c>
      <c r="Q12" s="765">
        <v>-0.9</v>
      </c>
      <c r="R12" s="706">
        <v>259</v>
      </c>
      <c r="S12" s="708">
        <v>109</v>
      </c>
    </row>
    <row r="13" spans="1:19" ht="14.25" customHeight="1">
      <c r="A13" s="1390" t="s">
        <v>59</v>
      </c>
      <c r="B13" s="1391"/>
      <c r="C13" s="762">
        <v>49274</v>
      </c>
      <c r="D13" s="754"/>
      <c r="E13" s="757">
        <v>405</v>
      </c>
      <c r="F13" s="757">
        <v>507</v>
      </c>
      <c r="G13" s="756">
        <f t="shared" si="0"/>
        <v>-102</v>
      </c>
      <c r="H13" s="119">
        <v>2126</v>
      </c>
      <c r="I13" s="778">
        <v>1099</v>
      </c>
      <c r="J13" s="119">
        <v>2287</v>
      </c>
      <c r="K13" s="781">
        <v>1192</v>
      </c>
      <c r="L13" s="758">
        <f t="shared" si="1"/>
        <v>-161</v>
      </c>
      <c r="M13" s="758">
        <f t="shared" si="2"/>
        <v>-263</v>
      </c>
      <c r="N13" s="765">
        <v>-3.3</v>
      </c>
      <c r="O13" s="765">
        <v>8.2</v>
      </c>
      <c r="P13" s="765">
        <v>10.3</v>
      </c>
      <c r="Q13" s="765">
        <v>-2.1</v>
      </c>
      <c r="R13" s="706">
        <v>274</v>
      </c>
      <c r="S13" s="708">
        <v>122</v>
      </c>
    </row>
    <row r="14" spans="1:19" ht="14.25" customHeight="1">
      <c r="A14" s="1390" t="s">
        <v>436</v>
      </c>
      <c r="B14" s="1391"/>
      <c r="C14" s="762">
        <v>49029</v>
      </c>
      <c r="D14" s="754"/>
      <c r="E14" s="757">
        <v>420</v>
      </c>
      <c r="F14" s="757">
        <v>565</v>
      </c>
      <c r="G14" s="756">
        <f t="shared" si="0"/>
        <v>-145</v>
      </c>
      <c r="H14" s="119">
        <v>2088</v>
      </c>
      <c r="I14" s="778">
        <v>1040</v>
      </c>
      <c r="J14" s="119">
        <v>2245</v>
      </c>
      <c r="K14" s="781">
        <v>1116</v>
      </c>
      <c r="L14" s="758">
        <f t="shared" si="1"/>
        <v>-157</v>
      </c>
      <c r="M14" s="758">
        <f t="shared" si="2"/>
        <v>-302</v>
      </c>
      <c r="N14" s="765">
        <v>-3.2</v>
      </c>
      <c r="O14" s="765">
        <v>8.6</v>
      </c>
      <c r="P14" s="765">
        <v>11.5</v>
      </c>
      <c r="Q14" s="765">
        <v>-3</v>
      </c>
      <c r="R14" s="706">
        <v>258</v>
      </c>
      <c r="S14" s="708">
        <v>116</v>
      </c>
    </row>
    <row r="15" spans="1:19" ht="14.25" customHeight="1">
      <c r="A15" s="1390" t="s">
        <v>537</v>
      </c>
      <c r="B15" s="1391"/>
      <c r="C15" s="762">
        <v>48839</v>
      </c>
      <c r="D15" s="754"/>
      <c r="E15" s="757">
        <v>442</v>
      </c>
      <c r="F15" s="757">
        <v>504</v>
      </c>
      <c r="G15" s="756">
        <f t="shared" si="0"/>
        <v>-62</v>
      </c>
      <c r="H15" s="119">
        <v>2016</v>
      </c>
      <c r="I15" s="778">
        <v>1068</v>
      </c>
      <c r="J15" s="119">
        <v>2109</v>
      </c>
      <c r="K15" s="781">
        <v>1084</v>
      </c>
      <c r="L15" s="758">
        <f t="shared" si="1"/>
        <v>-93</v>
      </c>
      <c r="M15" s="758">
        <f t="shared" si="2"/>
        <v>-155</v>
      </c>
      <c r="N15" s="765">
        <v>-1.9</v>
      </c>
      <c r="O15" s="765">
        <v>9.1</v>
      </c>
      <c r="P15" s="765">
        <v>10.3</v>
      </c>
      <c r="Q15" s="765">
        <v>-1.3</v>
      </c>
      <c r="R15" s="706">
        <v>257</v>
      </c>
      <c r="S15" s="708">
        <v>101</v>
      </c>
    </row>
    <row r="16" spans="1:19" ht="14.25" customHeight="1">
      <c r="A16" s="1390" t="s">
        <v>540</v>
      </c>
      <c r="B16" s="1391"/>
      <c r="C16" s="766">
        <v>52592</v>
      </c>
      <c r="D16" s="754" t="s">
        <v>849</v>
      </c>
      <c r="E16" s="767">
        <v>444</v>
      </c>
      <c r="F16" s="767">
        <v>589</v>
      </c>
      <c r="G16" s="756">
        <f>E16-F16</f>
        <v>-145</v>
      </c>
      <c r="H16" s="768">
        <v>2022</v>
      </c>
      <c r="I16" s="779">
        <v>1053</v>
      </c>
      <c r="J16" s="768">
        <v>2430</v>
      </c>
      <c r="K16" s="756">
        <v>1232</v>
      </c>
      <c r="L16" s="758">
        <f aca="true" t="shared" si="3" ref="L16:L21">H16-J16</f>
        <v>-408</v>
      </c>
      <c r="M16" s="758">
        <f>G16+L16</f>
        <v>-553</v>
      </c>
      <c r="N16" s="769">
        <v>-7.8</v>
      </c>
      <c r="O16" s="769">
        <v>8.5</v>
      </c>
      <c r="P16" s="769">
        <v>11.3</v>
      </c>
      <c r="Q16" s="769">
        <v>-2.8</v>
      </c>
      <c r="R16" s="758">
        <v>288</v>
      </c>
      <c r="S16" s="770">
        <v>90</v>
      </c>
    </row>
    <row r="17" spans="1:19" s="5" customFormat="1" ht="14.25" customHeight="1">
      <c r="A17" s="1390" t="s">
        <v>188</v>
      </c>
      <c r="B17" s="1391"/>
      <c r="C17" s="766">
        <v>52197</v>
      </c>
      <c r="D17" s="771"/>
      <c r="E17" s="767">
        <v>477</v>
      </c>
      <c r="F17" s="767">
        <v>589</v>
      </c>
      <c r="G17" s="756">
        <f>E17-F17</f>
        <v>-112</v>
      </c>
      <c r="H17" s="768">
        <v>1836</v>
      </c>
      <c r="I17" s="779">
        <v>879</v>
      </c>
      <c r="J17" s="768">
        <v>2150</v>
      </c>
      <c r="K17" s="756">
        <v>1126</v>
      </c>
      <c r="L17" s="758">
        <f t="shared" si="3"/>
        <v>-314</v>
      </c>
      <c r="M17" s="758">
        <f>G17+L17</f>
        <v>-426</v>
      </c>
      <c r="N17" s="769">
        <v>-6</v>
      </c>
      <c r="O17" s="769">
        <v>9.1</v>
      </c>
      <c r="P17" s="769">
        <v>11.3</v>
      </c>
      <c r="Q17" s="769">
        <v>-2.1</v>
      </c>
      <c r="R17" s="758">
        <v>271</v>
      </c>
      <c r="S17" s="770">
        <v>117</v>
      </c>
    </row>
    <row r="18" spans="1:19" s="5" customFormat="1" ht="14.25" customHeight="1">
      <c r="A18" s="1390" t="s">
        <v>664</v>
      </c>
      <c r="B18" s="1391"/>
      <c r="C18" s="766">
        <v>51507</v>
      </c>
      <c r="D18" s="771"/>
      <c r="E18" s="767">
        <v>448</v>
      </c>
      <c r="F18" s="767">
        <v>672</v>
      </c>
      <c r="G18" s="756">
        <f>E18-F18</f>
        <v>-224</v>
      </c>
      <c r="H18" s="768">
        <v>1651</v>
      </c>
      <c r="I18" s="779">
        <v>788</v>
      </c>
      <c r="J18" s="768">
        <v>2133</v>
      </c>
      <c r="K18" s="756">
        <v>1163</v>
      </c>
      <c r="L18" s="758">
        <f t="shared" si="3"/>
        <v>-482</v>
      </c>
      <c r="M18" s="758">
        <f>G18+L18</f>
        <v>-706</v>
      </c>
      <c r="N18" s="769">
        <v>-9.4</v>
      </c>
      <c r="O18" s="769">
        <v>8.7</v>
      </c>
      <c r="P18" s="769">
        <v>13</v>
      </c>
      <c r="Q18" s="769">
        <v>-4.3</v>
      </c>
      <c r="R18" s="758">
        <v>248</v>
      </c>
      <c r="S18" s="770">
        <v>106</v>
      </c>
    </row>
    <row r="19" spans="1:19" s="14" customFormat="1" ht="14.25" customHeight="1">
      <c r="A19" s="1390" t="s">
        <v>722</v>
      </c>
      <c r="B19" s="1391"/>
      <c r="C19" s="766">
        <v>51190</v>
      </c>
      <c r="D19" s="771"/>
      <c r="E19" s="767">
        <v>442</v>
      </c>
      <c r="F19" s="767">
        <v>633</v>
      </c>
      <c r="G19" s="756">
        <v>-191</v>
      </c>
      <c r="H19" s="768">
        <v>1687</v>
      </c>
      <c r="I19" s="779">
        <v>799</v>
      </c>
      <c r="J19" s="768">
        <v>1863</v>
      </c>
      <c r="K19" s="756">
        <v>952</v>
      </c>
      <c r="L19" s="758">
        <f t="shared" si="3"/>
        <v>-176</v>
      </c>
      <c r="M19" s="758">
        <v>-367</v>
      </c>
      <c r="N19" s="769">
        <v>-3.4</v>
      </c>
      <c r="O19" s="769">
        <v>8.6</v>
      </c>
      <c r="P19" s="769">
        <v>12.4</v>
      </c>
      <c r="Q19" s="769">
        <v>-3.7</v>
      </c>
      <c r="R19" s="758">
        <v>291</v>
      </c>
      <c r="S19" s="770">
        <v>99</v>
      </c>
    </row>
    <row r="20" spans="1:19" s="14" customFormat="1" ht="14.25" customHeight="1">
      <c r="A20" s="1395" t="s">
        <v>726</v>
      </c>
      <c r="B20" s="1396"/>
      <c r="C20" s="766">
        <v>50793</v>
      </c>
      <c r="D20" s="771"/>
      <c r="E20" s="767">
        <v>421</v>
      </c>
      <c r="F20" s="767">
        <v>602</v>
      </c>
      <c r="G20" s="756">
        <v>-181</v>
      </c>
      <c r="H20" s="768">
        <v>1605</v>
      </c>
      <c r="I20" s="779">
        <v>794</v>
      </c>
      <c r="J20" s="768">
        <v>1733</v>
      </c>
      <c r="K20" s="756">
        <v>914</v>
      </c>
      <c r="L20" s="758">
        <f t="shared" si="3"/>
        <v>-128</v>
      </c>
      <c r="M20" s="758">
        <v>-309</v>
      </c>
      <c r="N20" s="769">
        <v>-2.5</v>
      </c>
      <c r="O20" s="769">
        <v>8.3</v>
      </c>
      <c r="P20" s="769">
        <v>11.9</v>
      </c>
      <c r="Q20" s="769">
        <v>-3.6</v>
      </c>
      <c r="R20" s="758">
        <v>238</v>
      </c>
      <c r="S20" s="770">
        <v>109</v>
      </c>
    </row>
    <row r="21" spans="1:19" s="14" customFormat="1" ht="14.25" customHeight="1" thickBot="1">
      <c r="A21" s="1393" t="s">
        <v>727</v>
      </c>
      <c r="B21" s="1394"/>
      <c r="C21" s="1075">
        <v>50393</v>
      </c>
      <c r="D21" s="1076"/>
      <c r="E21" s="1077">
        <v>390</v>
      </c>
      <c r="F21" s="1077">
        <v>619</v>
      </c>
      <c r="G21" s="1078">
        <v>-229</v>
      </c>
      <c r="H21" s="1079">
        <v>1532</v>
      </c>
      <c r="I21" s="1080">
        <v>743</v>
      </c>
      <c r="J21" s="1079">
        <v>1770</v>
      </c>
      <c r="K21" s="1078">
        <v>871</v>
      </c>
      <c r="L21" s="1081">
        <f t="shared" si="3"/>
        <v>-238</v>
      </c>
      <c r="M21" s="1081">
        <v>-467</v>
      </c>
      <c r="N21" s="1082">
        <v>-4.7</v>
      </c>
      <c r="O21" s="1082">
        <v>7.7</v>
      </c>
      <c r="P21" s="1082">
        <v>12.3</v>
      </c>
      <c r="Q21" s="1082">
        <v>-4.5</v>
      </c>
      <c r="R21" s="1081">
        <v>218</v>
      </c>
      <c r="S21" s="1083">
        <v>104</v>
      </c>
    </row>
    <row r="22" spans="1:19" s="5" customFormat="1" ht="13.5">
      <c r="A22" s="20" t="s">
        <v>798</v>
      </c>
      <c r="B22" s="20"/>
      <c r="C22" s="21"/>
      <c r="D22" s="22"/>
      <c r="E22" s="21"/>
      <c r="F22" s="21"/>
      <c r="G22" s="20"/>
      <c r="H22" s="23"/>
      <c r="I22" s="23"/>
      <c r="J22" s="23"/>
      <c r="K22" s="23"/>
      <c r="L22" s="23"/>
      <c r="M22" s="23"/>
      <c r="N22" s="23"/>
      <c r="O22" s="21"/>
      <c r="P22" s="21"/>
      <c r="Q22" s="21"/>
      <c r="R22" s="21"/>
      <c r="S22" s="21"/>
    </row>
    <row r="23" spans="1:19" s="5" customFormat="1" ht="13.5">
      <c r="A23" s="20" t="s">
        <v>812</v>
      </c>
      <c r="B23" s="23"/>
      <c r="C23" s="23"/>
      <c r="D23" s="23"/>
      <c r="F23" s="21"/>
      <c r="G23" s="23"/>
      <c r="I23" s="23" t="s">
        <v>850</v>
      </c>
      <c r="J23" s="23"/>
      <c r="K23" s="21"/>
      <c r="L23" s="23"/>
      <c r="P23" s="21"/>
      <c r="Q23" s="21"/>
      <c r="R23" s="21"/>
      <c r="S23" s="21"/>
    </row>
    <row r="24" spans="1:19" s="5" customFormat="1" ht="13.5">
      <c r="A24" s="1379"/>
      <c r="B24" s="1379"/>
      <c r="C24" s="1251"/>
      <c r="D24" s="1251"/>
      <c r="E24" s="1251"/>
      <c r="F24" s="1251"/>
      <c r="G24" s="1251"/>
      <c r="H24" s="1251"/>
      <c r="I24" s="1251"/>
      <c r="J24" s="1251"/>
      <c r="K24" s="1251"/>
      <c r="L24" s="1251"/>
      <c r="M24" s="1251"/>
      <c r="N24" s="1251"/>
      <c r="O24" s="1251"/>
      <c r="P24" s="1251"/>
      <c r="Q24" s="1251"/>
      <c r="R24" s="1251"/>
      <c r="S24" s="1251"/>
    </row>
    <row r="25" spans="1:19" s="56" customFormat="1" ht="13.5">
      <c r="A25" s="23"/>
      <c r="B25" s="23" t="s">
        <v>751</v>
      </c>
      <c r="C25" s="971"/>
      <c r="D25" s="971"/>
      <c r="E25" s="971"/>
      <c r="F25" s="971"/>
      <c r="G25" s="971"/>
      <c r="H25" s="971"/>
      <c r="I25" s="971"/>
      <c r="J25" s="971"/>
      <c r="K25" s="971"/>
      <c r="L25" s="34" t="s">
        <v>905</v>
      </c>
      <c r="M25" s="1211"/>
      <c r="N25" s="1211"/>
      <c r="O25" s="1211"/>
      <c r="P25" s="1211"/>
      <c r="Q25" s="971"/>
      <c r="R25" s="971"/>
      <c r="S25" s="971"/>
    </row>
    <row r="26" spans="1:19" s="5" customFormat="1" ht="13.5">
      <c r="A26" s="23"/>
      <c r="B26" s="23" t="s">
        <v>752</v>
      </c>
      <c r="C26" s="971"/>
      <c r="D26" s="971"/>
      <c r="E26" s="971"/>
      <c r="F26" s="971"/>
      <c r="G26" s="971"/>
      <c r="H26" s="971"/>
      <c r="I26" s="971"/>
      <c r="J26" s="971"/>
      <c r="K26" s="971"/>
      <c r="L26" s="23" t="s">
        <v>753</v>
      </c>
      <c r="M26" s="971"/>
      <c r="N26" s="971"/>
      <c r="O26" s="971"/>
      <c r="P26" s="971"/>
      <c r="Q26" s="971"/>
      <c r="R26" s="971"/>
      <c r="S26" s="971"/>
    </row>
    <row r="27" spans="1:19" s="5" customFormat="1" ht="13.5">
      <c r="A27" s="20"/>
      <c r="B27" s="23" t="s">
        <v>754</v>
      </c>
      <c r="C27" s="971"/>
      <c r="D27" s="971"/>
      <c r="E27" s="971"/>
      <c r="F27" s="971"/>
      <c r="G27" s="971"/>
      <c r="H27" s="971"/>
      <c r="I27" s="971"/>
      <c r="J27" s="971"/>
      <c r="K27" s="971"/>
      <c r="L27" s="23" t="s">
        <v>755</v>
      </c>
      <c r="M27" s="971"/>
      <c r="N27" s="971"/>
      <c r="O27" s="971"/>
      <c r="P27" s="971"/>
      <c r="Q27" s="971"/>
      <c r="R27" s="971"/>
      <c r="S27" s="971"/>
    </row>
    <row r="28" spans="1:19" s="5" customFormat="1" ht="15" customHeight="1">
      <c r="A28" s="8"/>
      <c r="B28" s="8"/>
      <c r="C28" s="971"/>
      <c r="D28" s="971"/>
      <c r="E28" s="971"/>
      <c r="F28" s="971"/>
      <c r="G28" s="971"/>
      <c r="H28" s="971"/>
      <c r="I28" s="971"/>
      <c r="J28" s="971"/>
      <c r="K28" s="971"/>
      <c r="L28" s="971"/>
      <c r="M28" s="971"/>
      <c r="N28" s="971"/>
      <c r="O28" s="971"/>
      <c r="P28" s="971"/>
      <c r="Q28" s="971"/>
      <c r="R28" s="971"/>
      <c r="S28" s="971"/>
    </row>
    <row r="29" spans="1:19" s="5" customFormat="1" ht="16.5" customHeight="1" thickBot="1">
      <c r="A29" s="971" t="s">
        <v>799</v>
      </c>
      <c r="R29" s="1232" t="s">
        <v>221</v>
      </c>
      <c r="S29" s="1232"/>
    </row>
    <row r="30" spans="1:19" ht="14.25" customHeight="1">
      <c r="A30" s="1367" t="s">
        <v>90</v>
      </c>
      <c r="B30" s="1368"/>
      <c r="C30" s="1301" t="s">
        <v>316</v>
      </c>
      <c r="D30" s="1364"/>
      <c r="E30" s="1311" t="s">
        <v>151</v>
      </c>
      <c r="F30" s="1392"/>
      <c r="G30" s="1392"/>
      <c r="H30" s="1392"/>
      <c r="I30" s="1364"/>
      <c r="J30" s="1311" t="s">
        <v>152</v>
      </c>
      <c r="K30" s="1311"/>
      <c r="L30" s="1311"/>
      <c r="M30" s="1311"/>
      <c r="N30" s="1311"/>
      <c r="O30" s="1311"/>
      <c r="P30" s="1311"/>
      <c r="Q30" s="1311"/>
      <c r="R30" s="1312"/>
      <c r="S30" s="1384" t="s">
        <v>153</v>
      </c>
    </row>
    <row r="31" spans="1:19" ht="13.5" customHeight="1">
      <c r="A31" s="1369"/>
      <c r="B31" s="1370"/>
      <c r="C31" s="1365"/>
      <c r="D31" s="1251"/>
      <c r="E31" s="1375" t="s">
        <v>851</v>
      </c>
      <c r="F31" s="1376"/>
      <c r="G31" s="1375" t="s">
        <v>852</v>
      </c>
      <c r="H31" s="1376"/>
      <c r="I31" s="1387" t="s">
        <v>399</v>
      </c>
      <c r="J31" s="1377" t="s">
        <v>190</v>
      </c>
      <c r="K31" s="1377"/>
      <c r="L31" s="1377"/>
      <c r="M31" s="1378"/>
      <c r="N31" s="1377" t="s">
        <v>168</v>
      </c>
      <c r="O31" s="1377"/>
      <c r="P31" s="1377"/>
      <c r="Q31" s="1378"/>
      <c r="R31" s="1387" t="s">
        <v>400</v>
      </c>
      <c r="S31" s="1385"/>
    </row>
    <row r="32" spans="1:19" ht="6" customHeight="1">
      <c r="A32" s="1369"/>
      <c r="B32" s="1370"/>
      <c r="C32" s="1365"/>
      <c r="D32" s="1251"/>
      <c r="E32" s="101"/>
      <c r="F32" s="385"/>
      <c r="G32" s="1084"/>
      <c r="H32" s="1085"/>
      <c r="I32" s="1388"/>
      <c r="J32" s="17"/>
      <c r="K32" s="17"/>
      <c r="L32" s="70"/>
      <c r="M32" s="383"/>
      <c r="N32" s="17"/>
      <c r="O32" s="17"/>
      <c r="P32" s="70"/>
      <c r="Q32" s="383"/>
      <c r="R32" s="1388"/>
      <c r="S32" s="1385"/>
    </row>
    <row r="33" spans="1:19" ht="13.5" customHeight="1" thickBot="1">
      <c r="A33" s="1371"/>
      <c r="B33" s="1372"/>
      <c r="C33" s="1366"/>
      <c r="D33" s="1366"/>
      <c r="E33" s="386" t="s">
        <v>397</v>
      </c>
      <c r="F33" s="384" t="s">
        <v>556</v>
      </c>
      <c r="G33" s="386" t="s">
        <v>397</v>
      </c>
      <c r="H33" s="384" t="s">
        <v>556</v>
      </c>
      <c r="I33" s="1389"/>
      <c r="J33" s="374" t="s">
        <v>397</v>
      </c>
      <c r="K33" s="373" t="s">
        <v>556</v>
      </c>
      <c r="L33" s="372" t="s">
        <v>398</v>
      </c>
      <c r="M33" s="384" t="s">
        <v>556</v>
      </c>
      <c r="N33" s="374" t="s">
        <v>397</v>
      </c>
      <c r="O33" s="373" t="s">
        <v>556</v>
      </c>
      <c r="P33" s="372" t="s">
        <v>398</v>
      </c>
      <c r="Q33" s="384" t="s">
        <v>556</v>
      </c>
      <c r="R33" s="1389"/>
      <c r="S33" s="1386"/>
    </row>
    <row r="34" spans="1:19" s="71" customFormat="1" ht="13.5" customHeight="1">
      <c r="A34" s="1373" t="s">
        <v>535</v>
      </c>
      <c r="B34" s="1374"/>
      <c r="C34" s="1086">
        <v>50777</v>
      </c>
      <c r="D34" s="1087"/>
      <c r="E34" s="1088">
        <v>43</v>
      </c>
      <c r="F34" s="1089">
        <v>26</v>
      </c>
      <c r="G34" s="1088">
        <v>60</v>
      </c>
      <c r="H34" s="1089">
        <v>33</v>
      </c>
      <c r="I34" s="1090">
        <f>E34-G34</f>
        <v>-17</v>
      </c>
      <c r="J34" s="1091">
        <v>86</v>
      </c>
      <c r="K34" s="1092">
        <v>41</v>
      </c>
      <c r="L34" s="1093">
        <v>50</v>
      </c>
      <c r="M34" s="1089">
        <v>24</v>
      </c>
      <c r="N34" s="1094">
        <v>98</v>
      </c>
      <c r="O34" s="1092">
        <v>54</v>
      </c>
      <c r="P34" s="1093">
        <v>50</v>
      </c>
      <c r="Q34" s="1089">
        <v>27</v>
      </c>
      <c r="R34" s="1090">
        <v>-12</v>
      </c>
      <c r="S34" s="1095">
        <v>-29</v>
      </c>
    </row>
    <row r="35" spans="1:19" s="71" customFormat="1" ht="13.5" customHeight="1">
      <c r="A35" s="1360" t="s">
        <v>324</v>
      </c>
      <c r="B35" s="1361"/>
      <c r="C35" s="1096">
        <v>50748</v>
      </c>
      <c r="D35" s="1097"/>
      <c r="E35" s="1098">
        <v>34</v>
      </c>
      <c r="F35" s="1099">
        <v>17</v>
      </c>
      <c r="G35" s="1098">
        <v>50</v>
      </c>
      <c r="H35" s="1099">
        <v>24</v>
      </c>
      <c r="I35" s="521">
        <f aca="true" t="shared" si="4" ref="I35:I45">E35-G35</f>
        <v>-16</v>
      </c>
      <c r="J35" s="1100">
        <v>87</v>
      </c>
      <c r="K35" s="1101">
        <v>50</v>
      </c>
      <c r="L35" s="1102">
        <v>29</v>
      </c>
      <c r="M35" s="1099">
        <v>18</v>
      </c>
      <c r="N35" s="1103">
        <v>129</v>
      </c>
      <c r="O35" s="1101">
        <v>70</v>
      </c>
      <c r="P35" s="1102">
        <v>48</v>
      </c>
      <c r="Q35" s="1099">
        <v>33</v>
      </c>
      <c r="R35" s="521">
        <v>-42</v>
      </c>
      <c r="S35" s="1104">
        <v>-58</v>
      </c>
    </row>
    <row r="36" spans="1:19" s="71" customFormat="1" ht="13.5" customHeight="1">
      <c r="A36" s="1360" t="s">
        <v>325</v>
      </c>
      <c r="B36" s="1361"/>
      <c r="C36" s="1096">
        <v>50690</v>
      </c>
      <c r="D36" s="1097"/>
      <c r="E36" s="1098">
        <v>33</v>
      </c>
      <c r="F36" s="1099">
        <v>17</v>
      </c>
      <c r="G36" s="1098">
        <v>60</v>
      </c>
      <c r="H36" s="1099">
        <v>29</v>
      </c>
      <c r="I36" s="521">
        <f t="shared" si="4"/>
        <v>-27</v>
      </c>
      <c r="J36" s="1100">
        <v>279</v>
      </c>
      <c r="K36" s="1101">
        <v>147</v>
      </c>
      <c r="L36" s="1102">
        <v>150</v>
      </c>
      <c r="M36" s="1099">
        <v>77</v>
      </c>
      <c r="N36" s="1103">
        <v>411</v>
      </c>
      <c r="O36" s="1101">
        <v>215</v>
      </c>
      <c r="P36" s="1102">
        <v>251</v>
      </c>
      <c r="Q36" s="1099">
        <v>124</v>
      </c>
      <c r="R36" s="521">
        <v>-132</v>
      </c>
      <c r="S36" s="1104">
        <v>-159</v>
      </c>
    </row>
    <row r="37" spans="1:19" ht="13.5" customHeight="1">
      <c r="A37" s="1360" t="s">
        <v>326</v>
      </c>
      <c r="B37" s="1361"/>
      <c r="C37" s="1096">
        <v>50531</v>
      </c>
      <c r="D37" s="491"/>
      <c r="E37" s="1098">
        <v>26</v>
      </c>
      <c r="F37" s="1099">
        <v>15</v>
      </c>
      <c r="G37" s="1098">
        <v>55</v>
      </c>
      <c r="H37" s="1099">
        <v>32</v>
      </c>
      <c r="I37" s="521">
        <f t="shared" si="4"/>
        <v>-29</v>
      </c>
      <c r="J37" s="1100">
        <v>254</v>
      </c>
      <c r="K37" s="1101">
        <v>151</v>
      </c>
      <c r="L37" s="1102">
        <v>121</v>
      </c>
      <c r="M37" s="1099">
        <v>74</v>
      </c>
      <c r="N37" s="1103">
        <v>282</v>
      </c>
      <c r="O37" s="1101">
        <v>146</v>
      </c>
      <c r="P37" s="1102">
        <v>102</v>
      </c>
      <c r="Q37" s="1099">
        <v>48</v>
      </c>
      <c r="R37" s="521">
        <v>-28</v>
      </c>
      <c r="S37" s="1104">
        <v>-57</v>
      </c>
    </row>
    <row r="38" spans="1:19" ht="13.5" customHeight="1">
      <c r="A38" s="1360" t="s">
        <v>327</v>
      </c>
      <c r="B38" s="1361"/>
      <c r="C38" s="1096">
        <v>50474</v>
      </c>
      <c r="D38" s="491"/>
      <c r="E38" s="1098">
        <v>33</v>
      </c>
      <c r="F38" s="1099">
        <v>19</v>
      </c>
      <c r="G38" s="1098">
        <v>52</v>
      </c>
      <c r="H38" s="1099">
        <v>23</v>
      </c>
      <c r="I38" s="521">
        <f t="shared" si="4"/>
        <v>-19</v>
      </c>
      <c r="J38" s="1100">
        <v>116</v>
      </c>
      <c r="K38" s="755">
        <v>56</v>
      </c>
      <c r="L38" s="1102">
        <v>63</v>
      </c>
      <c r="M38" s="1099">
        <v>36</v>
      </c>
      <c r="N38" s="1103">
        <v>117</v>
      </c>
      <c r="O38" s="755">
        <v>67</v>
      </c>
      <c r="P38" s="1102">
        <v>57</v>
      </c>
      <c r="Q38" s="1099">
        <v>41</v>
      </c>
      <c r="R38" s="521">
        <v>-1</v>
      </c>
      <c r="S38" s="1104">
        <v>-20</v>
      </c>
    </row>
    <row r="39" spans="1:19" ht="13.5" customHeight="1">
      <c r="A39" s="1360" t="s">
        <v>328</v>
      </c>
      <c r="B39" s="1361"/>
      <c r="C39" s="1096">
        <v>50454</v>
      </c>
      <c r="D39" s="491"/>
      <c r="E39" s="1098">
        <v>43</v>
      </c>
      <c r="F39" s="1099">
        <v>25</v>
      </c>
      <c r="G39" s="1098">
        <v>49</v>
      </c>
      <c r="H39" s="1099">
        <v>28</v>
      </c>
      <c r="I39" s="521">
        <f t="shared" si="4"/>
        <v>-6</v>
      </c>
      <c r="J39" s="1100">
        <v>92</v>
      </c>
      <c r="K39" s="755">
        <v>44</v>
      </c>
      <c r="L39" s="1102">
        <v>50</v>
      </c>
      <c r="M39" s="1099">
        <v>26</v>
      </c>
      <c r="N39" s="1103">
        <v>93</v>
      </c>
      <c r="O39" s="755">
        <v>54</v>
      </c>
      <c r="P39" s="1102">
        <v>37</v>
      </c>
      <c r="Q39" s="1099">
        <v>20</v>
      </c>
      <c r="R39" s="521">
        <v>-1</v>
      </c>
      <c r="S39" s="1104">
        <v>-7</v>
      </c>
    </row>
    <row r="40" spans="1:19" ht="13.5" customHeight="1">
      <c r="A40" s="1360" t="s">
        <v>329</v>
      </c>
      <c r="B40" s="1361"/>
      <c r="C40" s="1096">
        <v>50447</v>
      </c>
      <c r="D40" s="491"/>
      <c r="E40" s="1098">
        <v>32</v>
      </c>
      <c r="F40" s="1099">
        <v>18</v>
      </c>
      <c r="G40" s="1098">
        <v>46</v>
      </c>
      <c r="H40" s="1099">
        <v>25</v>
      </c>
      <c r="I40" s="521">
        <f t="shared" si="4"/>
        <v>-14</v>
      </c>
      <c r="J40" s="1100">
        <v>84</v>
      </c>
      <c r="K40" s="755">
        <v>48</v>
      </c>
      <c r="L40" s="1102">
        <v>39</v>
      </c>
      <c r="M40" s="1099">
        <v>22</v>
      </c>
      <c r="N40" s="1103">
        <v>101</v>
      </c>
      <c r="O40" s="755">
        <v>47</v>
      </c>
      <c r="P40" s="1102">
        <v>58</v>
      </c>
      <c r="Q40" s="1099">
        <v>27</v>
      </c>
      <c r="R40" s="521">
        <v>-17</v>
      </c>
      <c r="S40" s="1104">
        <v>-31</v>
      </c>
    </row>
    <row r="41" spans="1:19" ht="13.5" customHeight="1">
      <c r="A41" s="1360" t="s">
        <v>330</v>
      </c>
      <c r="B41" s="1361"/>
      <c r="C41" s="1096">
        <v>50416</v>
      </c>
      <c r="D41" s="491"/>
      <c r="E41" s="1098">
        <v>22</v>
      </c>
      <c r="F41" s="1099">
        <v>10</v>
      </c>
      <c r="G41" s="1098">
        <v>49</v>
      </c>
      <c r="H41" s="1099">
        <v>22</v>
      </c>
      <c r="I41" s="521">
        <f t="shared" si="4"/>
        <v>-27</v>
      </c>
      <c r="J41" s="1100">
        <v>110</v>
      </c>
      <c r="K41" s="755">
        <v>62</v>
      </c>
      <c r="L41" s="1102">
        <v>55</v>
      </c>
      <c r="M41" s="1099">
        <v>34</v>
      </c>
      <c r="N41" s="1103">
        <v>117</v>
      </c>
      <c r="O41" s="755">
        <v>55</v>
      </c>
      <c r="P41" s="1102">
        <v>64</v>
      </c>
      <c r="Q41" s="1099">
        <v>29</v>
      </c>
      <c r="R41" s="521">
        <v>-7</v>
      </c>
      <c r="S41" s="1104">
        <v>-34</v>
      </c>
    </row>
    <row r="42" spans="1:19" ht="13.5" customHeight="1">
      <c r="A42" s="1360" t="s">
        <v>331</v>
      </c>
      <c r="B42" s="1361"/>
      <c r="C42" s="1096">
        <v>50382</v>
      </c>
      <c r="D42" s="491"/>
      <c r="E42" s="1098">
        <v>35</v>
      </c>
      <c r="F42" s="1099">
        <v>18</v>
      </c>
      <c r="G42" s="1098">
        <v>48</v>
      </c>
      <c r="H42" s="1099">
        <v>21</v>
      </c>
      <c r="I42" s="521">
        <f t="shared" si="4"/>
        <v>-13</v>
      </c>
      <c r="J42" s="1100">
        <v>118</v>
      </c>
      <c r="K42" s="755">
        <v>58</v>
      </c>
      <c r="L42" s="1102">
        <v>54</v>
      </c>
      <c r="M42" s="1099">
        <v>25</v>
      </c>
      <c r="N42" s="1103">
        <v>94</v>
      </c>
      <c r="O42" s="755">
        <v>51</v>
      </c>
      <c r="P42" s="1102">
        <v>47</v>
      </c>
      <c r="Q42" s="1099">
        <v>29</v>
      </c>
      <c r="R42" s="521">
        <v>24</v>
      </c>
      <c r="S42" s="1104">
        <v>11</v>
      </c>
    </row>
    <row r="43" spans="1:19" ht="13.5" customHeight="1">
      <c r="A43" s="1360" t="s">
        <v>332</v>
      </c>
      <c r="B43" s="1361"/>
      <c r="C43" s="1096">
        <v>50393</v>
      </c>
      <c r="D43" s="491"/>
      <c r="E43" s="1098">
        <v>31</v>
      </c>
      <c r="F43" s="1099">
        <v>14</v>
      </c>
      <c r="G43" s="1098">
        <v>54</v>
      </c>
      <c r="H43" s="1099">
        <v>20</v>
      </c>
      <c r="I43" s="521">
        <f t="shared" si="4"/>
        <v>-23</v>
      </c>
      <c r="J43" s="1100">
        <v>97</v>
      </c>
      <c r="K43" s="755">
        <v>45</v>
      </c>
      <c r="L43" s="1102">
        <v>48</v>
      </c>
      <c r="M43" s="1099">
        <v>23</v>
      </c>
      <c r="N43" s="1103">
        <v>107</v>
      </c>
      <c r="O43" s="755">
        <v>60</v>
      </c>
      <c r="P43" s="1102">
        <v>57</v>
      </c>
      <c r="Q43" s="1099">
        <v>35</v>
      </c>
      <c r="R43" s="521">
        <v>-10</v>
      </c>
      <c r="S43" s="1104">
        <v>-33</v>
      </c>
    </row>
    <row r="44" spans="1:19" ht="13.5" customHeight="1">
      <c r="A44" s="1360" t="s">
        <v>333</v>
      </c>
      <c r="B44" s="1361"/>
      <c r="C44" s="1096">
        <v>50360</v>
      </c>
      <c r="D44" s="491"/>
      <c r="E44" s="1098">
        <v>29</v>
      </c>
      <c r="F44" s="1099">
        <v>18</v>
      </c>
      <c r="G44" s="1098">
        <v>52</v>
      </c>
      <c r="H44" s="1099">
        <v>28</v>
      </c>
      <c r="I44" s="521">
        <f t="shared" si="4"/>
        <v>-23</v>
      </c>
      <c r="J44" s="1100">
        <v>107</v>
      </c>
      <c r="K44" s="755">
        <v>51</v>
      </c>
      <c r="L44" s="1102">
        <v>38</v>
      </c>
      <c r="M44" s="1099">
        <v>22</v>
      </c>
      <c r="N44" s="1103">
        <v>116</v>
      </c>
      <c r="O44" s="755">
        <v>48</v>
      </c>
      <c r="P44" s="1102">
        <v>50</v>
      </c>
      <c r="Q44" s="1099">
        <v>15</v>
      </c>
      <c r="R44" s="521">
        <v>-9</v>
      </c>
      <c r="S44" s="1104">
        <v>-32</v>
      </c>
    </row>
    <row r="45" spans="1:21" ht="13.5" customHeight="1" thickBot="1">
      <c r="A45" s="1362" t="s">
        <v>334</v>
      </c>
      <c r="B45" s="1363"/>
      <c r="C45" s="1105">
        <v>50328</v>
      </c>
      <c r="D45" s="501"/>
      <c r="E45" s="1106">
        <v>29</v>
      </c>
      <c r="F45" s="1107">
        <v>17</v>
      </c>
      <c r="G45" s="1106">
        <v>44</v>
      </c>
      <c r="H45" s="1107">
        <v>18</v>
      </c>
      <c r="I45" s="524">
        <f t="shared" si="4"/>
        <v>-15</v>
      </c>
      <c r="J45" s="1108">
        <v>102</v>
      </c>
      <c r="K45" s="1109">
        <v>48</v>
      </c>
      <c r="L45" s="1110">
        <v>46</v>
      </c>
      <c r="M45" s="1107">
        <v>21</v>
      </c>
      <c r="N45" s="1111">
        <v>105</v>
      </c>
      <c r="O45" s="1109">
        <v>52</v>
      </c>
      <c r="P45" s="1110">
        <v>50</v>
      </c>
      <c r="Q45" s="1107">
        <v>32</v>
      </c>
      <c r="R45" s="524">
        <v>-3</v>
      </c>
      <c r="S45" s="1112">
        <v>-18</v>
      </c>
      <c r="U45" s="1"/>
    </row>
    <row r="46" spans="1:15" ht="13.5">
      <c r="A46" s="25" t="s">
        <v>377</v>
      </c>
      <c r="B46" s="25"/>
      <c r="O46" s="4" t="s">
        <v>853</v>
      </c>
    </row>
    <row r="47" spans="5:19" ht="15.75" customHeight="1" hidden="1">
      <c r="E47" s="4">
        <f>SUM(E34:E45)</f>
        <v>390</v>
      </c>
      <c r="F47" s="4">
        <f aca="true" t="shared" si="5" ref="F47:S47">SUM(F34:F45)</f>
        <v>214</v>
      </c>
      <c r="G47" s="4">
        <f t="shared" si="5"/>
        <v>619</v>
      </c>
      <c r="H47" s="4">
        <f t="shared" si="5"/>
        <v>303</v>
      </c>
      <c r="I47" s="99">
        <f>SUM(I34:I45)</f>
        <v>-229</v>
      </c>
      <c r="J47" s="4">
        <f t="shared" si="5"/>
        <v>1532</v>
      </c>
      <c r="K47" s="4">
        <f t="shared" si="5"/>
        <v>801</v>
      </c>
      <c r="L47" s="4">
        <f t="shared" si="5"/>
        <v>743</v>
      </c>
      <c r="M47" s="4">
        <f t="shared" si="5"/>
        <v>402</v>
      </c>
      <c r="N47" s="4">
        <f t="shared" si="5"/>
        <v>1770</v>
      </c>
      <c r="O47" s="4">
        <f t="shared" si="5"/>
        <v>919</v>
      </c>
      <c r="P47" s="4">
        <f t="shared" si="5"/>
        <v>871</v>
      </c>
      <c r="Q47" s="4">
        <f t="shared" si="5"/>
        <v>460</v>
      </c>
      <c r="R47" s="4">
        <f t="shared" si="5"/>
        <v>-238</v>
      </c>
      <c r="S47" s="4">
        <f t="shared" si="5"/>
        <v>-467</v>
      </c>
    </row>
    <row r="48" spans="10:19" ht="16.5" customHeight="1">
      <c r="J48" s="67"/>
      <c r="K48" s="67"/>
      <c r="L48" s="67"/>
      <c r="M48" s="67"/>
      <c r="N48" s="67"/>
      <c r="O48" s="67"/>
      <c r="P48" s="67"/>
      <c r="Q48" s="67"/>
      <c r="R48" s="67"/>
      <c r="S48" s="67"/>
    </row>
  </sheetData>
  <sheetProtection/>
  <mergeCells count="52">
    <mergeCell ref="A8:B8"/>
    <mergeCell ref="A6:B6"/>
    <mergeCell ref="H2:L2"/>
    <mergeCell ref="A4:B4"/>
    <mergeCell ref="A5:B5"/>
    <mergeCell ref="C3:D3"/>
    <mergeCell ref="E2:G2"/>
    <mergeCell ref="A2:B3"/>
    <mergeCell ref="A10:B10"/>
    <mergeCell ref="A11:B11"/>
    <mergeCell ref="A15:B15"/>
    <mergeCell ref="A12:B12"/>
    <mergeCell ref="A21:B21"/>
    <mergeCell ref="A17:B17"/>
    <mergeCell ref="A20:B20"/>
    <mergeCell ref="A16:B16"/>
    <mergeCell ref="A19:B19"/>
    <mergeCell ref="A18:B18"/>
    <mergeCell ref="S30:S33"/>
    <mergeCell ref="R31:R33"/>
    <mergeCell ref="J31:M31"/>
    <mergeCell ref="A7:B7"/>
    <mergeCell ref="A9:B9"/>
    <mergeCell ref="E31:F31"/>
    <mergeCell ref="I31:I33"/>
    <mergeCell ref="A14:B14"/>
    <mergeCell ref="A13:B13"/>
    <mergeCell ref="E30:I30"/>
    <mergeCell ref="G31:H31"/>
    <mergeCell ref="N31:Q31"/>
    <mergeCell ref="A24:S24"/>
    <mergeCell ref="R2:R3"/>
    <mergeCell ref="P2:P3"/>
    <mergeCell ref="S2:S3"/>
    <mergeCell ref="C2:D2"/>
    <mergeCell ref="O2:O3"/>
    <mergeCell ref="R29:S29"/>
    <mergeCell ref="J30:R30"/>
    <mergeCell ref="A36:B36"/>
    <mergeCell ref="A37:B37"/>
    <mergeCell ref="C30:D33"/>
    <mergeCell ref="A30:B33"/>
    <mergeCell ref="A34:B34"/>
    <mergeCell ref="A35:B35"/>
    <mergeCell ref="A38:B38"/>
    <mergeCell ref="A39:B39"/>
    <mergeCell ref="A45:B45"/>
    <mergeCell ref="A40:B40"/>
    <mergeCell ref="A41:B41"/>
    <mergeCell ref="A42:B42"/>
    <mergeCell ref="A43:B43"/>
    <mergeCell ref="A44:B44"/>
  </mergeCells>
  <printOptions/>
  <pageMargins left="0.984251968503937" right="0.7086614173228347" top="0.3937007874015748" bottom="0.3937007874015748" header="0.5118110236220472" footer="0.1968503937007874"/>
  <pageSetup horizontalDpi="600" verticalDpi="600" orientation="landscape" paperSize="9" scale="94" r:id="rId1"/>
  <headerFooter alignWithMargins="0">
    <oddFooter>&amp;R&amp;"ＭＳ Ｐ明朝,標準"&amp;10－１３－</oddFooter>
  </headerFooter>
</worksheet>
</file>

<file path=xl/worksheets/sheet16.xml><?xml version="1.0" encoding="utf-8"?>
<worksheet xmlns="http://schemas.openxmlformats.org/spreadsheetml/2006/main" xmlns:r="http://schemas.openxmlformats.org/officeDocument/2006/relationships">
  <dimension ref="A1:P43"/>
  <sheetViews>
    <sheetView view="pageLayout" zoomScaleNormal="90" workbookViewId="0" topLeftCell="A1">
      <selection activeCell="A7" sqref="A1:IV16384"/>
    </sheetView>
  </sheetViews>
  <sheetFormatPr defaultColWidth="9.00390625" defaultRowHeight="13.5"/>
  <cols>
    <col min="1" max="1" width="8.875" style="4" customWidth="1"/>
    <col min="2" max="2" width="9.75390625" style="4" customWidth="1"/>
    <col min="3" max="3" width="10.125" style="4" hidden="1" customWidth="1"/>
    <col min="4" max="6" width="10.125" style="4" customWidth="1"/>
    <col min="7" max="7" width="10.25390625" style="4" customWidth="1"/>
    <col min="8" max="9" width="10.125" style="4" customWidth="1"/>
    <col min="10" max="11" width="10.25390625" style="67" customWidth="1"/>
    <col min="12" max="14" width="10.25390625" style="71" customWidth="1"/>
    <col min="15" max="16384" width="9.00390625" style="4" customWidth="1"/>
  </cols>
  <sheetData>
    <row r="1" spans="1:14" ht="16.5" customHeight="1" thickBot="1">
      <c r="A1" s="969" t="s">
        <v>435</v>
      </c>
      <c r="G1" s="47"/>
      <c r="H1" s="47"/>
      <c r="I1" s="47"/>
      <c r="J1" s="65"/>
      <c r="K1" s="65"/>
      <c r="L1" s="86"/>
      <c r="M1" s="86"/>
      <c r="N1" s="86" t="s">
        <v>221</v>
      </c>
    </row>
    <row r="2" spans="1:14" ht="13.5" customHeight="1" thickBot="1">
      <c r="A2" s="1309" t="s">
        <v>443</v>
      </c>
      <c r="B2" s="1409"/>
      <c r="C2" s="387" t="s">
        <v>252</v>
      </c>
      <c r="D2" s="408" t="s">
        <v>634</v>
      </c>
      <c r="E2" s="418" t="s">
        <v>63</v>
      </c>
      <c r="F2" s="418" t="s">
        <v>191</v>
      </c>
      <c r="G2" s="419" t="s">
        <v>171</v>
      </c>
      <c r="H2" s="419" t="s">
        <v>385</v>
      </c>
      <c r="I2" s="419" t="s">
        <v>651</v>
      </c>
      <c r="J2" s="419" t="s">
        <v>323</v>
      </c>
      <c r="K2" s="419" t="s">
        <v>337</v>
      </c>
      <c r="L2" s="419" t="s">
        <v>339</v>
      </c>
      <c r="M2" s="419" t="s">
        <v>728</v>
      </c>
      <c r="N2" s="1113" t="s">
        <v>2</v>
      </c>
    </row>
    <row r="3" spans="1:14" ht="13.5" customHeight="1">
      <c r="A3" s="1304" t="s">
        <v>253</v>
      </c>
      <c r="B3" s="1410"/>
      <c r="C3" s="390">
        <v>1973</v>
      </c>
      <c r="D3" s="409">
        <v>2010</v>
      </c>
      <c r="E3" s="420">
        <v>1970</v>
      </c>
      <c r="F3" s="420">
        <v>2126</v>
      </c>
      <c r="G3" s="420">
        <v>2088</v>
      </c>
      <c r="H3" s="420">
        <v>2016</v>
      </c>
      <c r="I3" s="420">
        <f>I4+I5</f>
        <v>2022</v>
      </c>
      <c r="J3" s="421">
        <f>J4+J5</f>
        <v>1836</v>
      </c>
      <c r="K3" s="421">
        <v>1651</v>
      </c>
      <c r="L3" s="421">
        <v>1687</v>
      </c>
      <c r="M3" s="421">
        <v>1605</v>
      </c>
      <c r="N3" s="1114">
        <v>1532</v>
      </c>
    </row>
    <row r="4" spans="1:14" ht="13.5" customHeight="1">
      <c r="A4" s="1299" t="s">
        <v>254</v>
      </c>
      <c r="B4" s="1408"/>
      <c r="C4" s="396">
        <v>997</v>
      </c>
      <c r="D4" s="410">
        <v>1060</v>
      </c>
      <c r="E4" s="422">
        <v>991</v>
      </c>
      <c r="F4" s="422">
        <v>1099</v>
      </c>
      <c r="G4" s="422">
        <v>1040</v>
      </c>
      <c r="H4" s="422">
        <v>1068</v>
      </c>
      <c r="I4" s="422">
        <v>1053</v>
      </c>
      <c r="J4" s="423">
        <v>879</v>
      </c>
      <c r="K4" s="423">
        <v>788</v>
      </c>
      <c r="L4" s="423">
        <v>799</v>
      </c>
      <c r="M4" s="423">
        <v>794</v>
      </c>
      <c r="N4" s="1115">
        <v>743</v>
      </c>
    </row>
    <row r="5" spans="1:14" ht="13.5" customHeight="1">
      <c r="A5" s="1400" t="s">
        <v>309</v>
      </c>
      <c r="B5" s="1401"/>
      <c r="C5" s="388">
        <f>C3-C4</f>
        <v>976</v>
      </c>
      <c r="D5" s="411">
        <v>950</v>
      </c>
      <c r="E5" s="424">
        <v>979</v>
      </c>
      <c r="F5" s="424">
        <v>1027</v>
      </c>
      <c r="G5" s="424">
        <v>1048</v>
      </c>
      <c r="H5" s="424">
        <v>948</v>
      </c>
      <c r="I5" s="424">
        <v>969</v>
      </c>
      <c r="J5" s="425">
        <v>957</v>
      </c>
      <c r="K5" s="425">
        <v>863</v>
      </c>
      <c r="L5" s="425">
        <v>888</v>
      </c>
      <c r="M5" s="425">
        <v>811</v>
      </c>
      <c r="N5" s="1116">
        <v>789</v>
      </c>
    </row>
    <row r="6" spans="1:14" ht="13.5" customHeight="1">
      <c r="A6" s="1400" t="s">
        <v>341</v>
      </c>
      <c r="B6" s="1401"/>
      <c r="C6" s="388">
        <v>324</v>
      </c>
      <c r="D6" s="411">
        <v>312</v>
      </c>
      <c r="E6" s="424">
        <v>335</v>
      </c>
      <c r="F6" s="424">
        <v>365</v>
      </c>
      <c r="G6" s="424">
        <v>367</v>
      </c>
      <c r="H6" s="424">
        <v>377</v>
      </c>
      <c r="I6" s="424">
        <f>I8+I9+I10</f>
        <v>417</v>
      </c>
      <c r="J6" s="425">
        <f>J8+J9+J10</f>
        <v>436</v>
      </c>
      <c r="K6" s="425">
        <v>378</v>
      </c>
      <c r="L6" s="425">
        <v>358</v>
      </c>
      <c r="M6" s="425">
        <v>352</v>
      </c>
      <c r="N6" s="1116">
        <v>309</v>
      </c>
    </row>
    <row r="7" spans="1:14" ht="13.5" customHeight="1">
      <c r="A7" s="1406" t="s">
        <v>654</v>
      </c>
      <c r="B7" s="1407"/>
      <c r="C7" s="399">
        <f>C5-C6</f>
        <v>652</v>
      </c>
      <c r="D7" s="412">
        <v>638</v>
      </c>
      <c r="E7" s="426">
        <v>644</v>
      </c>
      <c r="F7" s="426">
        <v>662</v>
      </c>
      <c r="G7" s="426">
        <v>681</v>
      </c>
      <c r="H7" s="426">
        <v>571</v>
      </c>
      <c r="I7" s="426">
        <v>552</v>
      </c>
      <c r="J7" s="427">
        <v>521</v>
      </c>
      <c r="K7" s="427">
        <v>485</v>
      </c>
      <c r="L7" s="427">
        <v>530</v>
      </c>
      <c r="M7" s="427">
        <v>459</v>
      </c>
      <c r="N7" s="1117">
        <v>480</v>
      </c>
    </row>
    <row r="8" spans="1:14" ht="13.5" customHeight="1">
      <c r="A8" s="1299" t="s">
        <v>277</v>
      </c>
      <c r="B8" s="1408"/>
      <c r="C8" s="397">
        <v>167</v>
      </c>
      <c r="D8" s="410">
        <v>164</v>
      </c>
      <c r="E8" s="422">
        <v>195</v>
      </c>
      <c r="F8" s="422">
        <v>190</v>
      </c>
      <c r="G8" s="422">
        <v>200</v>
      </c>
      <c r="H8" s="422">
        <v>216</v>
      </c>
      <c r="I8" s="422">
        <v>238</v>
      </c>
      <c r="J8" s="423">
        <v>260</v>
      </c>
      <c r="K8" s="423">
        <v>217</v>
      </c>
      <c r="L8" s="423">
        <v>208</v>
      </c>
      <c r="M8" s="423">
        <v>205</v>
      </c>
      <c r="N8" s="1115">
        <v>197</v>
      </c>
    </row>
    <row r="9" spans="1:14" ht="13.5" customHeight="1">
      <c r="A9" s="1400" t="s">
        <v>278</v>
      </c>
      <c r="B9" s="1401"/>
      <c r="C9" s="388">
        <v>146</v>
      </c>
      <c r="D9" s="411">
        <v>130</v>
      </c>
      <c r="E9" s="424">
        <v>123</v>
      </c>
      <c r="F9" s="424">
        <v>152</v>
      </c>
      <c r="G9" s="424">
        <v>157</v>
      </c>
      <c r="H9" s="424">
        <v>139</v>
      </c>
      <c r="I9" s="424">
        <v>151</v>
      </c>
      <c r="J9" s="425">
        <v>155</v>
      </c>
      <c r="K9" s="425">
        <v>143</v>
      </c>
      <c r="L9" s="425">
        <v>141</v>
      </c>
      <c r="M9" s="425">
        <v>126</v>
      </c>
      <c r="N9" s="1116">
        <v>102</v>
      </c>
    </row>
    <row r="10" spans="1:14" ht="13.5" customHeight="1">
      <c r="A10" s="1406" t="s">
        <v>279</v>
      </c>
      <c r="B10" s="1407"/>
      <c r="C10" s="399">
        <v>11</v>
      </c>
      <c r="D10" s="412">
        <v>18</v>
      </c>
      <c r="E10" s="426">
        <v>17</v>
      </c>
      <c r="F10" s="426">
        <v>23</v>
      </c>
      <c r="G10" s="426">
        <v>10</v>
      </c>
      <c r="H10" s="426">
        <v>22</v>
      </c>
      <c r="I10" s="426">
        <v>28</v>
      </c>
      <c r="J10" s="427">
        <v>21</v>
      </c>
      <c r="K10" s="427">
        <v>18</v>
      </c>
      <c r="L10" s="427">
        <v>9</v>
      </c>
      <c r="M10" s="427">
        <v>21</v>
      </c>
      <c r="N10" s="1117">
        <v>10</v>
      </c>
    </row>
    <row r="11" spans="1:14" ht="13.5" customHeight="1">
      <c r="A11" s="1413" t="s">
        <v>280</v>
      </c>
      <c r="B11" s="1414"/>
      <c r="C11" s="394">
        <v>530</v>
      </c>
      <c r="D11" s="413">
        <v>534</v>
      </c>
      <c r="E11" s="428">
        <v>513</v>
      </c>
      <c r="F11" s="428">
        <v>530</v>
      </c>
      <c r="G11" s="428">
        <v>548</v>
      </c>
      <c r="H11" s="428">
        <v>477</v>
      </c>
      <c r="I11" s="428">
        <f>SUM(I12:I20)</f>
        <v>478</v>
      </c>
      <c r="J11" s="429">
        <f>SUM(J12:J20)</f>
        <v>445</v>
      </c>
      <c r="K11" s="429">
        <v>435</v>
      </c>
      <c r="L11" s="429">
        <v>472</v>
      </c>
      <c r="M11" s="429">
        <v>417</v>
      </c>
      <c r="N11" s="1118">
        <v>411</v>
      </c>
    </row>
    <row r="12" spans="1:14" ht="13.5" customHeight="1">
      <c r="A12" s="1411" t="s">
        <v>652</v>
      </c>
      <c r="B12" s="400" t="s">
        <v>834</v>
      </c>
      <c r="C12" s="401">
        <v>76</v>
      </c>
      <c r="D12" s="414">
        <v>80</v>
      </c>
      <c r="E12" s="430">
        <v>85</v>
      </c>
      <c r="F12" s="430">
        <v>88</v>
      </c>
      <c r="G12" s="430">
        <v>104</v>
      </c>
      <c r="H12" s="430">
        <v>80</v>
      </c>
      <c r="I12" s="1415">
        <v>158</v>
      </c>
      <c r="J12" s="1418">
        <v>139</v>
      </c>
      <c r="K12" s="1402">
        <v>132</v>
      </c>
      <c r="L12" s="1402">
        <v>151</v>
      </c>
      <c r="M12" s="1402">
        <v>171</v>
      </c>
      <c r="N12" s="1422">
        <v>141</v>
      </c>
    </row>
    <row r="13" spans="1:14" ht="13.5" customHeight="1">
      <c r="A13" s="1411"/>
      <c r="B13" s="402" t="s">
        <v>835</v>
      </c>
      <c r="C13" s="388">
        <v>21</v>
      </c>
      <c r="D13" s="411">
        <v>19</v>
      </c>
      <c r="E13" s="424">
        <v>24</v>
      </c>
      <c r="F13" s="424">
        <v>13</v>
      </c>
      <c r="G13" s="424">
        <v>21</v>
      </c>
      <c r="H13" s="424">
        <v>10</v>
      </c>
      <c r="I13" s="1415"/>
      <c r="J13" s="1418"/>
      <c r="K13" s="1402"/>
      <c r="L13" s="1402"/>
      <c r="M13" s="1402"/>
      <c r="N13" s="1422"/>
    </row>
    <row r="14" spans="1:14" ht="13.5" customHeight="1">
      <c r="A14" s="1411"/>
      <c r="B14" s="403" t="s">
        <v>836</v>
      </c>
      <c r="C14" s="391">
        <v>40</v>
      </c>
      <c r="D14" s="415">
        <v>48</v>
      </c>
      <c r="E14" s="431">
        <v>38</v>
      </c>
      <c r="F14" s="431">
        <v>63</v>
      </c>
      <c r="G14" s="431">
        <v>49</v>
      </c>
      <c r="H14" s="431">
        <v>45</v>
      </c>
      <c r="I14" s="1415"/>
      <c r="J14" s="1418"/>
      <c r="K14" s="1402"/>
      <c r="L14" s="1402"/>
      <c r="M14" s="1402"/>
      <c r="N14" s="1422"/>
    </row>
    <row r="15" spans="1:14" ht="13.5" customHeight="1">
      <c r="A15" s="1413" t="s">
        <v>837</v>
      </c>
      <c r="B15" s="1414"/>
      <c r="C15" s="394">
        <v>93</v>
      </c>
      <c r="D15" s="413">
        <v>77</v>
      </c>
      <c r="E15" s="428">
        <v>78</v>
      </c>
      <c r="F15" s="428">
        <v>89</v>
      </c>
      <c r="G15" s="428">
        <v>96</v>
      </c>
      <c r="H15" s="428">
        <v>74</v>
      </c>
      <c r="I15" s="428">
        <v>78</v>
      </c>
      <c r="J15" s="429">
        <v>91</v>
      </c>
      <c r="K15" s="429">
        <v>72</v>
      </c>
      <c r="L15" s="429">
        <v>84</v>
      </c>
      <c r="M15" s="429">
        <v>72</v>
      </c>
      <c r="N15" s="1118">
        <v>81</v>
      </c>
    </row>
    <row r="16" spans="1:14" ht="13.5" customHeight="1">
      <c r="A16" s="393" t="s">
        <v>276</v>
      </c>
      <c r="B16" s="998" t="s">
        <v>787</v>
      </c>
      <c r="C16" s="1004">
        <v>77</v>
      </c>
      <c r="D16" s="413">
        <v>61</v>
      </c>
      <c r="E16" s="428">
        <v>59</v>
      </c>
      <c r="F16" s="428">
        <v>55</v>
      </c>
      <c r="G16" s="428">
        <v>36</v>
      </c>
      <c r="H16" s="428">
        <v>42</v>
      </c>
      <c r="I16" s="432" t="s">
        <v>838</v>
      </c>
      <c r="J16" s="433" t="s">
        <v>838</v>
      </c>
      <c r="K16" s="433" t="s">
        <v>838</v>
      </c>
      <c r="L16" s="433" t="s">
        <v>838</v>
      </c>
      <c r="M16" s="433" t="s">
        <v>838</v>
      </c>
      <c r="N16" s="1119" t="s">
        <v>839</v>
      </c>
    </row>
    <row r="17" spans="1:14" ht="13.5" customHeight="1">
      <c r="A17" s="1299" t="s">
        <v>655</v>
      </c>
      <c r="B17" s="1005" t="s">
        <v>840</v>
      </c>
      <c r="C17" s="1006">
        <v>76</v>
      </c>
      <c r="D17" s="414">
        <v>79</v>
      </c>
      <c r="E17" s="434">
        <v>89</v>
      </c>
      <c r="F17" s="430">
        <v>78</v>
      </c>
      <c r="G17" s="430">
        <v>91</v>
      </c>
      <c r="H17" s="430">
        <v>70</v>
      </c>
      <c r="I17" s="1416">
        <v>165</v>
      </c>
      <c r="J17" s="1420">
        <v>111</v>
      </c>
      <c r="K17" s="1403">
        <v>135</v>
      </c>
      <c r="L17" s="1403">
        <v>176</v>
      </c>
      <c r="M17" s="1403">
        <v>95</v>
      </c>
      <c r="N17" s="1423">
        <v>121</v>
      </c>
    </row>
    <row r="18" spans="1:14" ht="13.5" customHeight="1">
      <c r="A18" s="1406"/>
      <c r="B18" s="305" t="s">
        <v>841</v>
      </c>
      <c r="C18" s="1007">
        <v>60</v>
      </c>
      <c r="D18" s="1181">
        <v>76</v>
      </c>
      <c r="E18" s="435">
        <v>66</v>
      </c>
      <c r="F18" s="435">
        <v>47</v>
      </c>
      <c r="G18" s="435">
        <v>81</v>
      </c>
      <c r="H18" s="435">
        <v>62</v>
      </c>
      <c r="I18" s="1417"/>
      <c r="J18" s="1421"/>
      <c r="K18" s="1404"/>
      <c r="L18" s="1404"/>
      <c r="M18" s="1404"/>
      <c r="N18" s="1424"/>
    </row>
    <row r="19" spans="1:14" ht="13.5" customHeight="1">
      <c r="A19" s="1411" t="s">
        <v>656</v>
      </c>
      <c r="B19" s="400" t="s">
        <v>842</v>
      </c>
      <c r="C19" s="401">
        <v>61</v>
      </c>
      <c r="D19" s="414">
        <v>60</v>
      </c>
      <c r="E19" s="430">
        <v>44</v>
      </c>
      <c r="F19" s="430">
        <v>77</v>
      </c>
      <c r="G19" s="430">
        <v>48</v>
      </c>
      <c r="H19" s="430">
        <v>74</v>
      </c>
      <c r="I19" s="1415">
        <v>77</v>
      </c>
      <c r="J19" s="1418">
        <v>104</v>
      </c>
      <c r="K19" s="1402">
        <v>96</v>
      </c>
      <c r="L19" s="1402">
        <v>61</v>
      </c>
      <c r="M19" s="1402">
        <v>79</v>
      </c>
      <c r="N19" s="1422">
        <v>68</v>
      </c>
    </row>
    <row r="20" spans="1:14" ht="13.5" customHeight="1" thickBot="1">
      <c r="A20" s="1412"/>
      <c r="B20" s="404" t="s">
        <v>843</v>
      </c>
      <c r="C20" s="405">
        <v>26</v>
      </c>
      <c r="D20" s="416">
        <v>34</v>
      </c>
      <c r="E20" s="436">
        <v>30</v>
      </c>
      <c r="F20" s="436">
        <v>20</v>
      </c>
      <c r="G20" s="436">
        <v>22</v>
      </c>
      <c r="H20" s="436">
        <v>20</v>
      </c>
      <c r="I20" s="1426"/>
      <c r="J20" s="1419"/>
      <c r="K20" s="1405"/>
      <c r="L20" s="1405"/>
      <c r="M20" s="1405"/>
      <c r="N20" s="1425"/>
    </row>
    <row r="21" spans="1:14" ht="16.5" customHeight="1">
      <c r="A21" s="20" t="s">
        <v>720</v>
      </c>
      <c r="C21" s="12"/>
      <c r="D21" s="12"/>
      <c r="E21" s="12"/>
      <c r="F21" s="12"/>
      <c r="G21" s="19"/>
      <c r="H21" s="19"/>
      <c r="I21" s="19"/>
      <c r="J21" s="66"/>
      <c r="L21" s="87"/>
      <c r="M21" s="87"/>
      <c r="N21" s="87"/>
    </row>
    <row r="22" spans="12:14" ht="13.5" customHeight="1">
      <c r="L22" s="87"/>
      <c r="M22" s="87"/>
      <c r="N22" s="87"/>
    </row>
    <row r="23" spans="1:14" ht="16.5" customHeight="1" thickBot="1">
      <c r="A23" s="1120" t="s">
        <v>130</v>
      </c>
      <c r="F23" s="5"/>
      <c r="G23" s="47"/>
      <c r="H23" s="47"/>
      <c r="I23" s="47"/>
      <c r="J23" s="65"/>
      <c r="K23" s="65"/>
      <c r="L23" s="86"/>
      <c r="M23" s="86"/>
      <c r="N23" s="86" t="s">
        <v>221</v>
      </c>
    </row>
    <row r="24" spans="1:14" ht="13.5" customHeight="1" thickBot="1">
      <c r="A24" s="1309" t="s">
        <v>443</v>
      </c>
      <c r="B24" s="1409"/>
      <c r="C24" s="387" t="s">
        <v>252</v>
      </c>
      <c r="D24" s="408" t="s">
        <v>634</v>
      </c>
      <c r="E24" s="418" t="s">
        <v>63</v>
      </c>
      <c r="F24" s="418" t="s">
        <v>191</v>
      </c>
      <c r="G24" s="419" t="s">
        <v>171</v>
      </c>
      <c r="H24" s="419" t="s">
        <v>385</v>
      </c>
      <c r="I24" s="419" t="s">
        <v>651</v>
      </c>
      <c r="J24" s="419" t="s">
        <v>323</v>
      </c>
      <c r="K24" s="419" t="s">
        <v>337</v>
      </c>
      <c r="L24" s="419" t="s">
        <v>339</v>
      </c>
      <c r="M24" s="419" t="s">
        <v>728</v>
      </c>
      <c r="N24" s="1113" t="s">
        <v>2</v>
      </c>
    </row>
    <row r="25" spans="1:14" ht="13.5" customHeight="1">
      <c r="A25" s="1304" t="s">
        <v>844</v>
      </c>
      <c r="B25" s="1410"/>
      <c r="C25" s="390">
        <v>2150</v>
      </c>
      <c r="D25" s="409">
        <v>2195</v>
      </c>
      <c r="E25" s="420">
        <v>2128</v>
      </c>
      <c r="F25" s="420">
        <v>2287</v>
      </c>
      <c r="G25" s="420">
        <v>2245</v>
      </c>
      <c r="H25" s="420">
        <v>2109</v>
      </c>
      <c r="I25" s="420">
        <f>I26+I27</f>
        <v>2430</v>
      </c>
      <c r="J25" s="421">
        <f>J26+J27</f>
        <v>2150</v>
      </c>
      <c r="K25" s="421">
        <v>2133</v>
      </c>
      <c r="L25" s="421">
        <v>1863</v>
      </c>
      <c r="M25" s="421">
        <v>1733</v>
      </c>
      <c r="N25" s="1114">
        <v>1770</v>
      </c>
    </row>
    <row r="26" spans="1:14" ht="13.5" customHeight="1">
      <c r="A26" s="1299" t="s">
        <v>845</v>
      </c>
      <c r="B26" s="1408"/>
      <c r="C26" s="398">
        <v>1063</v>
      </c>
      <c r="D26" s="410">
        <v>1119</v>
      </c>
      <c r="E26" s="422">
        <v>1057</v>
      </c>
      <c r="F26" s="422">
        <v>1192</v>
      </c>
      <c r="G26" s="422">
        <v>1116</v>
      </c>
      <c r="H26" s="422">
        <v>1084</v>
      </c>
      <c r="I26" s="422">
        <v>1232</v>
      </c>
      <c r="J26" s="423">
        <v>1126</v>
      </c>
      <c r="K26" s="423">
        <v>1163</v>
      </c>
      <c r="L26" s="423">
        <v>952</v>
      </c>
      <c r="M26" s="423">
        <v>914</v>
      </c>
      <c r="N26" s="1115">
        <v>871</v>
      </c>
    </row>
    <row r="27" spans="1:14" ht="13.5" customHeight="1">
      <c r="A27" s="1400" t="s">
        <v>846</v>
      </c>
      <c r="B27" s="1401"/>
      <c r="C27" s="389">
        <f>C25-C26</f>
        <v>1087</v>
      </c>
      <c r="D27" s="411">
        <v>1076</v>
      </c>
      <c r="E27" s="424">
        <v>1071</v>
      </c>
      <c r="F27" s="424">
        <v>1095</v>
      </c>
      <c r="G27" s="424">
        <v>1129</v>
      </c>
      <c r="H27" s="424">
        <v>1025</v>
      </c>
      <c r="I27" s="424">
        <v>1198</v>
      </c>
      <c r="J27" s="425">
        <v>1024</v>
      </c>
      <c r="K27" s="425">
        <v>970</v>
      </c>
      <c r="L27" s="425">
        <v>911</v>
      </c>
      <c r="M27" s="425">
        <v>819</v>
      </c>
      <c r="N27" s="1116">
        <v>899</v>
      </c>
    </row>
    <row r="28" spans="1:14" ht="13.5" customHeight="1">
      <c r="A28" s="1400" t="s">
        <v>341</v>
      </c>
      <c r="B28" s="1401"/>
      <c r="C28" s="389">
        <v>357</v>
      </c>
      <c r="D28" s="411">
        <v>405</v>
      </c>
      <c r="E28" s="424">
        <v>380</v>
      </c>
      <c r="F28" s="424">
        <v>399</v>
      </c>
      <c r="G28" s="424">
        <v>410</v>
      </c>
      <c r="H28" s="424">
        <v>371</v>
      </c>
      <c r="I28" s="424">
        <f>I30+I31+I32</f>
        <v>509</v>
      </c>
      <c r="J28" s="425">
        <f>J30+J31+J32</f>
        <v>438</v>
      </c>
      <c r="K28" s="425">
        <v>404</v>
      </c>
      <c r="L28" s="425">
        <v>421</v>
      </c>
      <c r="M28" s="425">
        <v>357</v>
      </c>
      <c r="N28" s="1116">
        <v>415</v>
      </c>
    </row>
    <row r="29" spans="1:14" ht="13.5" customHeight="1">
      <c r="A29" s="1406" t="s">
        <v>342</v>
      </c>
      <c r="B29" s="1407"/>
      <c r="C29" s="399">
        <v>730</v>
      </c>
      <c r="D29" s="412">
        <v>671</v>
      </c>
      <c r="E29" s="426">
        <v>691</v>
      </c>
      <c r="F29" s="426">
        <v>696</v>
      </c>
      <c r="G29" s="426">
        <v>719</v>
      </c>
      <c r="H29" s="426">
        <v>654</v>
      </c>
      <c r="I29" s="426">
        <v>689</v>
      </c>
      <c r="J29" s="427">
        <v>586</v>
      </c>
      <c r="K29" s="427">
        <v>566</v>
      </c>
      <c r="L29" s="427">
        <v>490</v>
      </c>
      <c r="M29" s="427">
        <v>462</v>
      </c>
      <c r="N29" s="1117">
        <v>484</v>
      </c>
    </row>
    <row r="30" spans="1:14" ht="13.5" customHeight="1">
      <c r="A30" s="1299" t="s">
        <v>277</v>
      </c>
      <c r="B30" s="1408"/>
      <c r="C30" s="397">
        <v>177</v>
      </c>
      <c r="D30" s="410">
        <v>230</v>
      </c>
      <c r="E30" s="422">
        <v>192</v>
      </c>
      <c r="F30" s="422">
        <v>195</v>
      </c>
      <c r="G30" s="422">
        <v>216</v>
      </c>
      <c r="H30" s="422">
        <v>224</v>
      </c>
      <c r="I30" s="422">
        <v>243</v>
      </c>
      <c r="J30" s="423">
        <v>263</v>
      </c>
      <c r="K30" s="423">
        <v>212</v>
      </c>
      <c r="L30" s="423">
        <v>223</v>
      </c>
      <c r="M30" s="423">
        <v>211</v>
      </c>
      <c r="N30" s="1115">
        <v>254</v>
      </c>
    </row>
    <row r="31" spans="1:14" ht="13.5" customHeight="1">
      <c r="A31" s="1400" t="s">
        <v>278</v>
      </c>
      <c r="B31" s="1401"/>
      <c r="C31" s="388">
        <v>169</v>
      </c>
      <c r="D31" s="411">
        <v>152</v>
      </c>
      <c r="E31" s="424">
        <v>173</v>
      </c>
      <c r="F31" s="424">
        <v>187</v>
      </c>
      <c r="G31" s="424">
        <v>183</v>
      </c>
      <c r="H31" s="424">
        <v>124</v>
      </c>
      <c r="I31" s="424">
        <v>239</v>
      </c>
      <c r="J31" s="425">
        <v>158</v>
      </c>
      <c r="K31" s="425">
        <v>185</v>
      </c>
      <c r="L31" s="425">
        <v>171</v>
      </c>
      <c r="M31" s="425">
        <v>131</v>
      </c>
      <c r="N31" s="1116">
        <v>144</v>
      </c>
    </row>
    <row r="32" spans="1:14" ht="13.5" customHeight="1">
      <c r="A32" s="1406" t="s">
        <v>279</v>
      </c>
      <c r="B32" s="1407"/>
      <c r="C32" s="399">
        <v>11</v>
      </c>
      <c r="D32" s="412">
        <v>23</v>
      </c>
      <c r="E32" s="426">
        <v>15</v>
      </c>
      <c r="F32" s="426">
        <v>17</v>
      </c>
      <c r="G32" s="426">
        <v>11</v>
      </c>
      <c r="H32" s="426">
        <v>23</v>
      </c>
      <c r="I32" s="426">
        <v>27</v>
      </c>
      <c r="J32" s="427">
        <v>17</v>
      </c>
      <c r="K32" s="427">
        <v>7</v>
      </c>
      <c r="L32" s="427">
        <v>27</v>
      </c>
      <c r="M32" s="427">
        <v>15</v>
      </c>
      <c r="N32" s="1117">
        <v>17</v>
      </c>
    </row>
    <row r="33" spans="1:14" ht="13.5" customHeight="1">
      <c r="A33" s="1413" t="s">
        <v>280</v>
      </c>
      <c r="B33" s="1414"/>
      <c r="C33" s="394">
        <v>614</v>
      </c>
      <c r="D33" s="417">
        <v>581</v>
      </c>
      <c r="E33" s="428">
        <v>575</v>
      </c>
      <c r="F33" s="428">
        <v>586</v>
      </c>
      <c r="G33" s="428">
        <v>607</v>
      </c>
      <c r="H33" s="428">
        <v>501</v>
      </c>
      <c r="I33" s="428">
        <f>SUM(I34:I42)</f>
        <v>599</v>
      </c>
      <c r="J33" s="429">
        <f>SUM(J34:J42)</f>
        <v>534</v>
      </c>
      <c r="K33" s="429">
        <v>516</v>
      </c>
      <c r="L33" s="429">
        <v>439</v>
      </c>
      <c r="M33" s="429">
        <v>388</v>
      </c>
      <c r="N33" s="1118">
        <v>444</v>
      </c>
    </row>
    <row r="34" spans="1:14" ht="13.5" customHeight="1">
      <c r="A34" s="1411" t="s">
        <v>652</v>
      </c>
      <c r="B34" s="400" t="s">
        <v>834</v>
      </c>
      <c r="C34" s="406">
        <v>199</v>
      </c>
      <c r="D34" s="414">
        <v>115</v>
      </c>
      <c r="E34" s="430">
        <v>130</v>
      </c>
      <c r="F34" s="430">
        <v>136</v>
      </c>
      <c r="G34" s="430">
        <v>113</v>
      </c>
      <c r="H34" s="430">
        <v>118</v>
      </c>
      <c r="I34" s="1415">
        <v>321</v>
      </c>
      <c r="J34" s="1418">
        <v>212</v>
      </c>
      <c r="K34" s="1402">
        <v>182</v>
      </c>
      <c r="L34" s="1402">
        <v>159</v>
      </c>
      <c r="M34" s="1402">
        <v>153</v>
      </c>
      <c r="N34" s="1422">
        <v>157</v>
      </c>
    </row>
    <row r="35" spans="1:14" ht="13.5" customHeight="1">
      <c r="A35" s="1411"/>
      <c r="B35" s="402" t="s">
        <v>835</v>
      </c>
      <c r="C35" s="389">
        <v>13</v>
      </c>
      <c r="D35" s="411">
        <v>20</v>
      </c>
      <c r="E35" s="424">
        <v>20</v>
      </c>
      <c r="F35" s="424">
        <v>25</v>
      </c>
      <c r="G35" s="424">
        <v>11</v>
      </c>
      <c r="H35" s="424">
        <v>11</v>
      </c>
      <c r="I35" s="1415"/>
      <c r="J35" s="1418"/>
      <c r="K35" s="1402"/>
      <c r="L35" s="1402"/>
      <c r="M35" s="1402"/>
      <c r="N35" s="1422"/>
    </row>
    <row r="36" spans="1:14" ht="13.5" customHeight="1">
      <c r="A36" s="1411"/>
      <c r="B36" s="403" t="s">
        <v>836</v>
      </c>
      <c r="C36" s="392">
        <v>69</v>
      </c>
      <c r="D36" s="415">
        <v>62</v>
      </c>
      <c r="E36" s="431">
        <v>72</v>
      </c>
      <c r="F36" s="431">
        <v>60</v>
      </c>
      <c r="G36" s="431">
        <v>80</v>
      </c>
      <c r="H36" s="431">
        <v>52</v>
      </c>
      <c r="I36" s="1415"/>
      <c r="J36" s="1418"/>
      <c r="K36" s="1402"/>
      <c r="L36" s="1402"/>
      <c r="M36" s="1402"/>
      <c r="N36" s="1422"/>
    </row>
    <row r="37" spans="1:14" ht="13.5" customHeight="1">
      <c r="A37" s="1413" t="s">
        <v>837</v>
      </c>
      <c r="B37" s="1414"/>
      <c r="C37" s="395">
        <v>73</v>
      </c>
      <c r="D37" s="413">
        <v>95</v>
      </c>
      <c r="E37" s="428">
        <v>89</v>
      </c>
      <c r="F37" s="428">
        <v>79</v>
      </c>
      <c r="G37" s="428">
        <v>91</v>
      </c>
      <c r="H37" s="428">
        <v>67</v>
      </c>
      <c r="I37" s="428">
        <v>64</v>
      </c>
      <c r="J37" s="429">
        <v>64</v>
      </c>
      <c r="K37" s="429">
        <v>69</v>
      </c>
      <c r="L37" s="429">
        <v>77</v>
      </c>
      <c r="M37" s="429">
        <v>66</v>
      </c>
      <c r="N37" s="1118">
        <v>70</v>
      </c>
    </row>
    <row r="38" spans="1:14" ht="13.5" customHeight="1">
      <c r="A38" s="393" t="s">
        <v>276</v>
      </c>
      <c r="B38" s="998" t="s">
        <v>787</v>
      </c>
      <c r="C38" s="999">
        <v>39</v>
      </c>
      <c r="D38" s="1182">
        <v>45</v>
      </c>
      <c r="E38" s="428">
        <v>27</v>
      </c>
      <c r="F38" s="428">
        <v>27</v>
      </c>
      <c r="G38" s="428">
        <v>61</v>
      </c>
      <c r="H38" s="428">
        <v>50</v>
      </c>
      <c r="I38" s="432" t="s">
        <v>838</v>
      </c>
      <c r="J38" s="433" t="s">
        <v>838</v>
      </c>
      <c r="K38" s="433" t="s">
        <v>838</v>
      </c>
      <c r="L38" s="433" t="s">
        <v>838</v>
      </c>
      <c r="M38" s="433" t="s">
        <v>838</v>
      </c>
      <c r="N38" s="1119" t="s">
        <v>839</v>
      </c>
    </row>
    <row r="39" spans="1:14" ht="13.5" customHeight="1">
      <c r="A39" s="1299" t="s">
        <v>655</v>
      </c>
      <c r="B39" s="1000" t="s">
        <v>840</v>
      </c>
      <c r="C39" s="1001">
        <v>72</v>
      </c>
      <c r="D39" s="1183">
        <v>99</v>
      </c>
      <c r="E39" s="430">
        <v>106</v>
      </c>
      <c r="F39" s="430">
        <v>84</v>
      </c>
      <c r="G39" s="430">
        <v>114</v>
      </c>
      <c r="H39" s="430">
        <v>87</v>
      </c>
      <c r="I39" s="1416">
        <v>126</v>
      </c>
      <c r="J39" s="1420">
        <v>177</v>
      </c>
      <c r="K39" s="1403">
        <v>193</v>
      </c>
      <c r="L39" s="1403">
        <v>132</v>
      </c>
      <c r="M39" s="1403">
        <v>122</v>
      </c>
      <c r="N39" s="1423">
        <v>132</v>
      </c>
    </row>
    <row r="40" spans="1:14" ht="13.5" customHeight="1">
      <c r="A40" s="1406"/>
      <c r="B40" s="1002" t="s">
        <v>841</v>
      </c>
      <c r="C40" s="1003">
        <v>56</v>
      </c>
      <c r="D40" s="1184">
        <v>63</v>
      </c>
      <c r="E40" s="435">
        <v>56</v>
      </c>
      <c r="F40" s="435">
        <v>66</v>
      </c>
      <c r="G40" s="435">
        <v>51</v>
      </c>
      <c r="H40" s="435">
        <v>45</v>
      </c>
      <c r="I40" s="1417"/>
      <c r="J40" s="1421"/>
      <c r="K40" s="1404"/>
      <c r="L40" s="1404"/>
      <c r="M40" s="1404"/>
      <c r="N40" s="1424"/>
    </row>
    <row r="41" spans="1:14" ht="13.5" customHeight="1">
      <c r="A41" s="1411" t="s">
        <v>656</v>
      </c>
      <c r="B41" s="400" t="s">
        <v>842</v>
      </c>
      <c r="C41" s="406">
        <v>67</v>
      </c>
      <c r="D41" s="414">
        <v>68</v>
      </c>
      <c r="E41" s="430">
        <v>65</v>
      </c>
      <c r="F41" s="430">
        <v>92</v>
      </c>
      <c r="G41" s="430">
        <v>55</v>
      </c>
      <c r="H41" s="430">
        <v>46</v>
      </c>
      <c r="I41" s="1415">
        <v>88</v>
      </c>
      <c r="J41" s="1418">
        <v>81</v>
      </c>
      <c r="K41" s="1402">
        <v>72</v>
      </c>
      <c r="L41" s="1402">
        <v>71</v>
      </c>
      <c r="M41" s="1402">
        <v>47</v>
      </c>
      <c r="N41" s="1422">
        <v>85</v>
      </c>
    </row>
    <row r="42" spans="1:16" ht="14.25" thickBot="1">
      <c r="A42" s="1412"/>
      <c r="B42" s="404" t="s">
        <v>843</v>
      </c>
      <c r="C42" s="407">
        <v>26</v>
      </c>
      <c r="D42" s="416">
        <v>14</v>
      </c>
      <c r="E42" s="436">
        <v>10</v>
      </c>
      <c r="F42" s="436">
        <v>17</v>
      </c>
      <c r="G42" s="436">
        <v>31</v>
      </c>
      <c r="H42" s="436">
        <v>25</v>
      </c>
      <c r="I42" s="1426"/>
      <c r="J42" s="1419"/>
      <c r="K42" s="1405"/>
      <c r="L42" s="1405"/>
      <c r="M42" s="1405"/>
      <c r="N42" s="1425"/>
      <c r="P42" s="1"/>
    </row>
    <row r="43" spans="1:10" ht="16.5" customHeight="1">
      <c r="A43" s="25" t="s">
        <v>721</v>
      </c>
      <c r="F43" s="5"/>
      <c r="G43" s="5"/>
      <c r="H43" s="5"/>
      <c r="I43" s="5"/>
      <c r="J43" s="68"/>
    </row>
  </sheetData>
  <sheetProtection/>
  <mergeCells count="64">
    <mergeCell ref="N41:N42"/>
    <mergeCell ref="N39:N40"/>
    <mergeCell ref="I19:I20"/>
    <mergeCell ref="J34:J36"/>
    <mergeCell ref="L34:L36"/>
    <mergeCell ref="M39:M40"/>
    <mergeCell ref="M41:M42"/>
    <mergeCell ref="I41:I42"/>
    <mergeCell ref="I39:I40"/>
    <mergeCell ref="N12:N14"/>
    <mergeCell ref="N17:N18"/>
    <mergeCell ref="N19:N20"/>
    <mergeCell ref="N34:N36"/>
    <mergeCell ref="J12:J14"/>
    <mergeCell ref="L39:L40"/>
    <mergeCell ref="J41:J42"/>
    <mergeCell ref="J17:J18"/>
    <mergeCell ref="L12:L14"/>
    <mergeCell ref="J19:J20"/>
    <mergeCell ref="J39:J40"/>
    <mergeCell ref="I34:I36"/>
    <mergeCell ref="L17:L18"/>
    <mergeCell ref="L19:L20"/>
    <mergeCell ref="K19:K20"/>
    <mergeCell ref="K17:K18"/>
    <mergeCell ref="L41:L42"/>
    <mergeCell ref="K41:K42"/>
    <mergeCell ref="K34:K36"/>
    <mergeCell ref="K39:K40"/>
    <mergeCell ref="A28:B28"/>
    <mergeCell ref="A15:B15"/>
    <mergeCell ref="A19:A20"/>
    <mergeCell ref="I12:I14"/>
    <mergeCell ref="I17:I18"/>
    <mergeCell ref="A39:A40"/>
    <mergeCell ref="A41:A42"/>
    <mergeCell ref="A24:B24"/>
    <mergeCell ref="A25:B25"/>
    <mergeCell ref="A26:B26"/>
    <mergeCell ref="A27:B27"/>
    <mergeCell ref="A37:B37"/>
    <mergeCell ref="A32:B32"/>
    <mergeCell ref="A33:B33"/>
    <mergeCell ref="A29:B29"/>
    <mergeCell ref="M34:M36"/>
    <mergeCell ref="A2:B2"/>
    <mergeCell ref="A3:B3"/>
    <mergeCell ref="A4:B4"/>
    <mergeCell ref="A5:B5"/>
    <mergeCell ref="A30:B30"/>
    <mergeCell ref="A31:B31"/>
    <mergeCell ref="A10:B10"/>
    <mergeCell ref="A34:A36"/>
    <mergeCell ref="A11:B11"/>
    <mergeCell ref="A6:B6"/>
    <mergeCell ref="M12:M14"/>
    <mergeCell ref="M17:M18"/>
    <mergeCell ref="M19:M20"/>
    <mergeCell ref="A7:B7"/>
    <mergeCell ref="A8:B8"/>
    <mergeCell ref="A9:B9"/>
    <mergeCell ref="A17:A18"/>
    <mergeCell ref="A12:A14"/>
    <mergeCell ref="K12:K14"/>
  </mergeCells>
  <printOptions/>
  <pageMargins left="0.984251968503937" right="0.6299212598425197" top="0.3937007874015748" bottom="0.3937007874015748" header="0.5118110236220472" footer="0.1968503937007874"/>
  <pageSetup horizontalDpi="600" verticalDpi="600" orientation="landscape" paperSize="9" scale="97" r:id="rId1"/>
  <headerFooter alignWithMargins="0">
    <oddFooter>&amp;L&amp;"ＭＳ Ｐ明朝,標準"&amp;10－１４－</oddFooter>
  </headerFooter>
</worksheet>
</file>

<file path=xl/worksheets/sheet17.xml><?xml version="1.0" encoding="utf-8"?>
<worksheet xmlns="http://schemas.openxmlformats.org/spreadsheetml/2006/main" xmlns:r="http://schemas.openxmlformats.org/officeDocument/2006/relationships">
  <dimension ref="A1:P43"/>
  <sheetViews>
    <sheetView view="pageBreakPreview" zoomScaleNormal="80" zoomScaleSheetLayoutView="100" zoomScalePageLayoutView="90" workbookViewId="0" topLeftCell="A13">
      <selection activeCell="A7" sqref="A1:IV16384"/>
    </sheetView>
  </sheetViews>
  <sheetFormatPr defaultColWidth="9.00390625" defaultRowHeight="13.5"/>
  <cols>
    <col min="1" max="1" width="2.625" style="4" customWidth="1"/>
    <col min="2" max="2" width="23.625" style="4" customWidth="1"/>
    <col min="3" max="3" width="2.625" style="4" customWidth="1"/>
    <col min="4" max="4" width="10.25390625" style="4" customWidth="1"/>
    <col min="5" max="13" width="10.125" style="4" customWidth="1"/>
    <col min="14" max="14" width="10.25390625" style="4" customWidth="1"/>
    <col min="15" max="16384" width="9.00390625" style="4" customWidth="1"/>
  </cols>
  <sheetData>
    <row r="1" spans="1:14" ht="16.5" customHeight="1" thickBot="1">
      <c r="A1" s="969" t="s">
        <v>41</v>
      </c>
      <c r="K1" s="47"/>
      <c r="L1" s="47"/>
      <c r="M1" s="47"/>
      <c r="N1" s="47" t="s">
        <v>458</v>
      </c>
    </row>
    <row r="2" spans="1:14" ht="16.5" customHeight="1">
      <c r="A2" s="1367" t="s">
        <v>248</v>
      </c>
      <c r="B2" s="1311"/>
      <c r="C2" s="1368"/>
      <c r="D2" s="801" t="s">
        <v>527</v>
      </c>
      <c r="E2" s="825" t="s">
        <v>86</v>
      </c>
      <c r="F2" s="825" t="s">
        <v>87</v>
      </c>
      <c r="G2" s="825" t="s">
        <v>88</v>
      </c>
      <c r="H2" s="825" t="s">
        <v>158</v>
      </c>
      <c r="I2" s="825" t="s">
        <v>456</v>
      </c>
      <c r="J2" s="825" t="s">
        <v>457</v>
      </c>
      <c r="K2" s="825" t="s">
        <v>343</v>
      </c>
      <c r="L2" s="1311" t="s">
        <v>634</v>
      </c>
      <c r="M2" s="1311"/>
      <c r="N2" s="826" t="s">
        <v>651</v>
      </c>
    </row>
    <row r="3" spans="1:14" ht="16.5" customHeight="1" thickBot="1">
      <c r="A3" s="1371"/>
      <c r="B3" s="1399"/>
      <c r="C3" s="1372"/>
      <c r="D3" s="374"/>
      <c r="E3" s="802"/>
      <c r="F3" s="802"/>
      <c r="G3" s="802"/>
      <c r="H3" s="802"/>
      <c r="I3" s="802"/>
      <c r="J3" s="802"/>
      <c r="K3" s="802"/>
      <c r="L3" s="1121" t="s">
        <v>760</v>
      </c>
      <c r="M3" s="384" t="s">
        <v>785</v>
      </c>
      <c r="N3" s="827"/>
    </row>
    <row r="4" spans="1:14" ht="12.75" customHeight="1">
      <c r="A4" s="1439" t="s">
        <v>666</v>
      </c>
      <c r="B4" s="1440"/>
      <c r="C4" s="731"/>
      <c r="D4" s="441"/>
      <c r="E4" s="454"/>
      <c r="F4" s="454"/>
      <c r="G4" s="454"/>
      <c r="H4" s="454"/>
      <c r="I4" s="454"/>
      <c r="J4" s="454"/>
      <c r="K4" s="454"/>
      <c r="L4" s="1122"/>
      <c r="M4" s="1123"/>
      <c r="N4" s="467"/>
    </row>
    <row r="5" spans="1:14" ht="16.5" customHeight="1">
      <c r="A5" s="1429" t="s">
        <v>617</v>
      </c>
      <c r="B5" s="1430"/>
      <c r="C5" s="728"/>
      <c r="D5" s="102">
        <v>25686</v>
      </c>
      <c r="E5" s="455">
        <v>25379</v>
      </c>
      <c r="F5" s="455">
        <v>27265</v>
      </c>
      <c r="G5" s="455">
        <v>26697</v>
      </c>
      <c r="H5" s="455">
        <v>27481</v>
      </c>
      <c r="I5" s="455">
        <v>26703</v>
      </c>
      <c r="J5" s="455">
        <v>26395</v>
      </c>
      <c r="K5" s="455">
        <v>26978</v>
      </c>
      <c r="L5" s="102">
        <v>25729</v>
      </c>
      <c r="M5" s="1124">
        <v>2424</v>
      </c>
      <c r="N5" s="468">
        <f>SUM(N6:N24)</f>
        <v>26108</v>
      </c>
    </row>
    <row r="6" spans="1:14" ht="16.5" customHeight="1">
      <c r="A6" s="1434" t="s">
        <v>618</v>
      </c>
      <c r="B6" s="1435"/>
      <c r="C6" s="727"/>
      <c r="D6" s="442">
        <v>10019</v>
      </c>
      <c r="E6" s="456">
        <v>8543</v>
      </c>
      <c r="F6" s="456">
        <v>7577</v>
      </c>
      <c r="G6" s="456">
        <v>5651</v>
      </c>
      <c r="H6" s="456">
        <v>4803</v>
      </c>
      <c r="I6" s="456">
        <v>4553</v>
      </c>
      <c r="J6" s="456">
        <v>3796</v>
      </c>
      <c r="K6" s="456">
        <v>3424</v>
      </c>
      <c r="L6" s="442">
        <v>2822</v>
      </c>
      <c r="M6" s="504">
        <v>613</v>
      </c>
      <c r="N6" s="469">
        <v>2996</v>
      </c>
    </row>
    <row r="7" spans="1:14" ht="16.5" customHeight="1">
      <c r="A7" s="1431" t="s">
        <v>619</v>
      </c>
      <c r="B7" s="1432"/>
      <c r="C7" s="726"/>
      <c r="D7" s="443">
        <v>336</v>
      </c>
      <c r="E7" s="457">
        <v>111</v>
      </c>
      <c r="F7" s="457">
        <v>104</v>
      </c>
      <c r="G7" s="457">
        <v>99</v>
      </c>
      <c r="H7" s="457">
        <v>109</v>
      </c>
      <c r="I7" s="457">
        <v>121</v>
      </c>
      <c r="J7" s="457">
        <v>100</v>
      </c>
      <c r="K7" s="457">
        <v>89</v>
      </c>
      <c r="L7" s="443">
        <v>72</v>
      </c>
      <c r="M7" s="505">
        <v>12</v>
      </c>
      <c r="N7" s="470">
        <v>39</v>
      </c>
    </row>
    <row r="8" spans="1:14" ht="16.5" customHeight="1">
      <c r="A8" s="1436" t="s">
        <v>620</v>
      </c>
      <c r="B8" s="1437"/>
      <c r="C8" s="732"/>
      <c r="D8" s="444">
        <v>12</v>
      </c>
      <c r="E8" s="458">
        <v>9</v>
      </c>
      <c r="F8" s="458">
        <v>2</v>
      </c>
      <c r="G8" s="458">
        <v>3</v>
      </c>
      <c r="H8" s="458">
        <v>2</v>
      </c>
      <c r="I8" s="458">
        <v>1</v>
      </c>
      <c r="J8" s="458">
        <v>2</v>
      </c>
      <c r="K8" s="458">
        <v>2</v>
      </c>
      <c r="L8" s="444">
        <v>1</v>
      </c>
      <c r="M8" s="502">
        <v>7</v>
      </c>
      <c r="N8" s="471">
        <v>8</v>
      </c>
    </row>
    <row r="9" spans="1:14" ht="16.5" customHeight="1">
      <c r="A9" s="1434" t="s">
        <v>621</v>
      </c>
      <c r="B9" s="1435"/>
      <c r="C9" s="727"/>
      <c r="D9" s="442">
        <v>138</v>
      </c>
      <c r="E9" s="456">
        <v>127</v>
      </c>
      <c r="F9" s="456">
        <v>55</v>
      </c>
      <c r="G9" s="456">
        <v>57</v>
      </c>
      <c r="H9" s="456">
        <v>59</v>
      </c>
      <c r="I9" s="456">
        <v>86</v>
      </c>
      <c r="J9" s="456">
        <v>74</v>
      </c>
      <c r="K9" s="456">
        <v>12</v>
      </c>
      <c r="L9" s="442">
        <v>11</v>
      </c>
      <c r="M9" s="504">
        <v>2</v>
      </c>
      <c r="N9" s="469">
        <v>14</v>
      </c>
    </row>
    <row r="10" spans="1:14" ht="16.5" customHeight="1">
      <c r="A10" s="1431" t="s">
        <v>115</v>
      </c>
      <c r="B10" s="1432"/>
      <c r="C10" s="726"/>
      <c r="D10" s="443">
        <v>1646</v>
      </c>
      <c r="E10" s="457">
        <v>1540</v>
      </c>
      <c r="F10" s="457">
        <v>1624</v>
      </c>
      <c r="G10" s="457">
        <v>2224</v>
      </c>
      <c r="H10" s="457">
        <v>2963</v>
      </c>
      <c r="I10" s="457">
        <v>2430</v>
      </c>
      <c r="J10" s="457">
        <v>2506</v>
      </c>
      <c r="K10" s="457">
        <v>2998</v>
      </c>
      <c r="L10" s="443">
        <v>3247</v>
      </c>
      <c r="M10" s="505">
        <v>304</v>
      </c>
      <c r="N10" s="470">
        <v>2655</v>
      </c>
    </row>
    <row r="11" spans="1:16" ht="16.5" customHeight="1">
      <c r="A11" s="1436" t="s">
        <v>116</v>
      </c>
      <c r="B11" s="1437"/>
      <c r="C11" s="732"/>
      <c r="D11" s="444">
        <v>3797</v>
      </c>
      <c r="E11" s="458">
        <v>4151</v>
      </c>
      <c r="F11" s="458">
        <v>5479</v>
      </c>
      <c r="G11" s="458">
        <v>5055</v>
      </c>
      <c r="H11" s="458">
        <v>5205</v>
      </c>
      <c r="I11" s="458">
        <v>5351</v>
      </c>
      <c r="J11" s="458">
        <v>5497</v>
      </c>
      <c r="K11" s="458">
        <v>5015</v>
      </c>
      <c r="L11" s="444">
        <v>4422</v>
      </c>
      <c r="M11" s="502">
        <v>404</v>
      </c>
      <c r="N11" s="471">
        <v>3923</v>
      </c>
      <c r="P11" s="75"/>
    </row>
    <row r="12" spans="1:14" ht="16.5" customHeight="1">
      <c r="A12" s="1441" t="s">
        <v>729</v>
      </c>
      <c r="B12" s="1442"/>
      <c r="C12" s="1125"/>
      <c r="D12" s="442">
        <v>137</v>
      </c>
      <c r="E12" s="456">
        <v>127</v>
      </c>
      <c r="F12" s="456">
        <v>144</v>
      </c>
      <c r="G12" s="456">
        <v>160</v>
      </c>
      <c r="H12" s="456">
        <v>165</v>
      </c>
      <c r="I12" s="456">
        <v>185</v>
      </c>
      <c r="J12" s="456">
        <v>194</v>
      </c>
      <c r="K12" s="456">
        <v>184</v>
      </c>
      <c r="L12" s="442">
        <v>187</v>
      </c>
      <c r="M12" s="504">
        <v>4</v>
      </c>
      <c r="N12" s="469">
        <v>161</v>
      </c>
    </row>
    <row r="13" spans="1:14" ht="16.5" customHeight="1">
      <c r="A13" s="1431" t="s">
        <v>734</v>
      </c>
      <c r="B13" s="1432"/>
      <c r="C13" s="726" t="s">
        <v>741</v>
      </c>
      <c r="D13" s="443" t="s">
        <v>47</v>
      </c>
      <c r="E13" s="457" t="s">
        <v>47</v>
      </c>
      <c r="F13" s="457" t="s">
        <v>47</v>
      </c>
      <c r="G13" s="457" t="s">
        <v>47</v>
      </c>
      <c r="H13" s="457" t="s">
        <v>47</v>
      </c>
      <c r="I13" s="457" t="s">
        <v>47</v>
      </c>
      <c r="J13" s="457" t="s">
        <v>47</v>
      </c>
      <c r="K13" s="457" t="s">
        <v>47</v>
      </c>
      <c r="L13" s="437" t="s">
        <v>47</v>
      </c>
      <c r="M13" s="505" t="s">
        <v>47</v>
      </c>
      <c r="N13" s="470">
        <v>116</v>
      </c>
    </row>
    <row r="14" spans="1:14" ht="16.5" customHeight="1">
      <c r="A14" s="1431" t="s">
        <v>735</v>
      </c>
      <c r="B14" s="1432"/>
      <c r="C14" s="726" t="s">
        <v>741</v>
      </c>
      <c r="D14" s="443">
        <v>1227</v>
      </c>
      <c r="E14" s="457">
        <v>1347</v>
      </c>
      <c r="F14" s="457">
        <v>1398</v>
      </c>
      <c r="G14" s="457">
        <v>1306</v>
      </c>
      <c r="H14" s="457">
        <v>1227</v>
      </c>
      <c r="I14" s="457">
        <v>1181</v>
      </c>
      <c r="J14" s="457">
        <v>1109</v>
      </c>
      <c r="K14" s="457">
        <v>1043</v>
      </c>
      <c r="L14" s="443">
        <v>974</v>
      </c>
      <c r="M14" s="505">
        <v>86</v>
      </c>
      <c r="N14" s="470">
        <v>725</v>
      </c>
    </row>
    <row r="15" spans="1:14" ht="16.5" customHeight="1">
      <c r="A15" s="1431" t="s">
        <v>736</v>
      </c>
      <c r="B15" s="1432"/>
      <c r="C15" s="726" t="s">
        <v>741</v>
      </c>
      <c r="D15" s="443">
        <v>3745</v>
      </c>
      <c r="E15" s="457">
        <v>4241</v>
      </c>
      <c r="F15" s="457">
        <v>4779</v>
      </c>
      <c r="G15" s="457">
        <v>5589</v>
      </c>
      <c r="H15" s="457">
        <v>5848</v>
      </c>
      <c r="I15" s="457">
        <v>5436</v>
      </c>
      <c r="J15" s="457">
        <v>5263</v>
      </c>
      <c r="K15" s="457">
        <v>5575</v>
      </c>
      <c r="L15" s="443">
        <v>5022</v>
      </c>
      <c r="M15" s="505">
        <v>313</v>
      </c>
      <c r="N15" s="470">
        <v>4067</v>
      </c>
    </row>
    <row r="16" spans="1:14" ht="16.5" customHeight="1">
      <c r="A16" s="1431" t="s">
        <v>117</v>
      </c>
      <c r="B16" s="1432"/>
      <c r="C16" s="726"/>
      <c r="D16" s="1433">
        <v>338</v>
      </c>
      <c r="E16" s="1438">
        <v>408</v>
      </c>
      <c r="F16" s="457">
        <v>407</v>
      </c>
      <c r="G16" s="457">
        <v>466</v>
      </c>
      <c r="H16" s="457">
        <v>568</v>
      </c>
      <c r="I16" s="457">
        <v>607</v>
      </c>
      <c r="J16" s="457">
        <v>616</v>
      </c>
      <c r="K16" s="457">
        <v>577</v>
      </c>
      <c r="L16" s="443">
        <v>525</v>
      </c>
      <c r="M16" s="505">
        <v>23</v>
      </c>
      <c r="N16" s="470">
        <v>494</v>
      </c>
    </row>
    <row r="17" spans="1:14" ht="16.5" customHeight="1">
      <c r="A17" s="1431" t="s">
        <v>118</v>
      </c>
      <c r="B17" s="1432"/>
      <c r="C17" s="726"/>
      <c r="D17" s="1433"/>
      <c r="E17" s="1438"/>
      <c r="F17" s="457">
        <v>44</v>
      </c>
      <c r="G17" s="457">
        <v>65</v>
      </c>
      <c r="H17" s="457">
        <v>56</v>
      </c>
      <c r="I17" s="457">
        <v>63</v>
      </c>
      <c r="J17" s="457">
        <v>82</v>
      </c>
      <c r="K17" s="457">
        <v>86</v>
      </c>
      <c r="L17" s="443">
        <v>92</v>
      </c>
      <c r="M17" s="505" t="s">
        <v>47</v>
      </c>
      <c r="N17" s="470">
        <v>109</v>
      </c>
    </row>
    <row r="18" spans="1:14" ht="16.5" customHeight="1">
      <c r="A18" s="1431" t="s">
        <v>737</v>
      </c>
      <c r="B18" s="1432"/>
      <c r="C18" s="726" t="s">
        <v>741</v>
      </c>
      <c r="D18" s="443" t="s">
        <v>47</v>
      </c>
      <c r="E18" s="457" t="s">
        <v>47</v>
      </c>
      <c r="F18" s="457" t="s">
        <v>47</v>
      </c>
      <c r="G18" s="457" t="s">
        <v>47</v>
      </c>
      <c r="H18" s="457" t="s">
        <v>47</v>
      </c>
      <c r="I18" s="457" t="s">
        <v>47</v>
      </c>
      <c r="J18" s="457" t="s">
        <v>47</v>
      </c>
      <c r="K18" s="457" t="s">
        <v>47</v>
      </c>
      <c r="L18" s="437" t="s">
        <v>47</v>
      </c>
      <c r="M18" s="505" t="s">
        <v>47</v>
      </c>
      <c r="N18" s="470">
        <v>1423</v>
      </c>
    </row>
    <row r="19" spans="1:14" ht="16.5" customHeight="1">
      <c r="A19" s="1431" t="s">
        <v>738</v>
      </c>
      <c r="B19" s="1432"/>
      <c r="C19" s="726" t="s">
        <v>741</v>
      </c>
      <c r="D19" s="443" t="s">
        <v>47</v>
      </c>
      <c r="E19" s="457" t="s">
        <v>47</v>
      </c>
      <c r="F19" s="457" t="s">
        <v>47</v>
      </c>
      <c r="G19" s="457" t="s">
        <v>47</v>
      </c>
      <c r="H19" s="457" t="s">
        <v>47</v>
      </c>
      <c r="I19" s="457" t="s">
        <v>47</v>
      </c>
      <c r="J19" s="457" t="s">
        <v>47</v>
      </c>
      <c r="K19" s="457" t="s">
        <v>47</v>
      </c>
      <c r="L19" s="437" t="s">
        <v>47</v>
      </c>
      <c r="M19" s="505" t="s">
        <v>47</v>
      </c>
      <c r="N19" s="470">
        <v>3099</v>
      </c>
    </row>
    <row r="20" spans="1:14" ht="16.5" customHeight="1">
      <c r="A20" s="1431" t="s">
        <v>739</v>
      </c>
      <c r="B20" s="1432"/>
      <c r="C20" s="726" t="s">
        <v>741</v>
      </c>
      <c r="D20" s="443" t="s">
        <v>47</v>
      </c>
      <c r="E20" s="457" t="s">
        <v>47</v>
      </c>
      <c r="F20" s="457" t="s">
        <v>47</v>
      </c>
      <c r="G20" s="457" t="s">
        <v>47</v>
      </c>
      <c r="H20" s="457" t="s">
        <v>47</v>
      </c>
      <c r="I20" s="457" t="s">
        <v>47</v>
      </c>
      <c r="J20" s="457" t="s">
        <v>47</v>
      </c>
      <c r="K20" s="457" t="s">
        <v>47</v>
      </c>
      <c r="L20" s="437" t="s">
        <v>47</v>
      </c>
      <c r="M20" s="505" t="s">
        <v>47</v>
      </c>
      <c r="N20" s="470">
        <v>1202</v>
      </c>
    </row>
    <row r="21" spans="1:14" ht="16.5" customHeight="1">
      <c r="A21" s="1431" t="s">
        <v>740</v>
      </c>
      <c r="B21" s="1432"/>
      <c r="C21" s="726" t="s">
        <v>741</v>
      </c>
      <c r="D21" s="443" t="s">
        <v>47</v>
      </c>
      <c r="E21" s="457" t="s">
        <v>47</v>
      </c>
      <c r="F21" s="457" t="s">
        <v>47</v>
      </c>
      <c r="G21" s="457" t="s">
        <v>47</v>
      </c>
      <c r="H21" s="457" t="s">
        <v>47</v>
      </c>
      <c r="I21" s="457" t="s">
        <v>47</v>
      </c>
      <c r="J21" s="457" t="s">
        <v>47</v>
      </c>
      <c r="K21" s="457" t="s">
        <v>47</v>
      </c>
      <c r="L21" s="437" t="s">
        <v>47</v>
      </c>
      <c r="M21" s="505" t="s">
        <v>47</v>
      </c>
      <c r="N21" s="470">
        <v>519</v>
      </c>
    </row>
    <row r="22" spans="1:14" ht="16.5" customHeight="1">
      <c r="A22" s="1427" t="s">
        <v>673</v>
      </c>
      <c r="B22" s="1428"/>
      <c r="C22" s="1126"/>
      <c r="D22" s="443">
        <v>3637</v>
      </c>
      <c r="E22" s="457">
        <v>4035</v>
      </c>
      <c r="F22" s="457">
        <v>4845</v>
      </c>
      <c r="G22" s="457">
        <v>5208</v>
      </c>
      <c r="H22" s="457">
        <v>5630</v>
      </c>
      <c r="I22" s="457">
        <v>5857</v>
      </c>
      <c r="J22" s="457">
        <v>6432</v>
      </c>
      <c r="K22" s="457">
        <v>7039</v>
      </c>
      <c r="L22" s="443">
        <v>7449</v>
      </c>
      <c r="M22" s="505">
        <v>562</v>
      </c>
      <c r="N22" s="470">
        <v>3095</v>
      </c>
    </row>
    <row r="23" spans="1:14" ht="16.5" customHeight="1">
      <c r="A23" s="1445" t="s">
        <v>730</v>
      </c>
      <c r="B23" s="1446"/>
      <c r="C23" s="730"/>
      <c r="D23" s="444">
        <v>649</v>
      </c>
      <c r="E23" s="458">
        <v>728</v>
      </c>
      <c r="F23" s="458">
        <v>798</v>
      </c>
      <c r="G23" s="458">
        <v>797</v>
      </c>
      <c r="H23" s="458">
        <v>834</v>
      </c>
      <c r="I23" s="458">
        <v>803</v>
      </c>
      <c r="J23" s="458">
        <v>713</v>
      </c>
      <c r="K23" s="458">
        <v>845</v>
      </c>
      <c r="L23" s="444">
        <v>841</v>
      </c>
      <c r="M23" s="502">
        <v>89</v>
      </c>
      <c r="N23" s="471">
        <v>972</v>
      </c>
    </row>
    <row r="24" spans="1:14" ht="16.5" customHeight="1">
      <c r="A24" s="1443" t="s">
        <v>119</v>
      </c>
      <c r="B24" s="1444"/>
      <c r="C24" s="729"/>
      <c r="D24" s="445">
        <v>5</v>
      </c>
      <c r="E24" s="459">
        <v>12</v>
      </c>
      <c r="F24" s="459">
        <v>9</v>
      </c>
      <c r="G24" s="459">
        <v>17</v>
      </c>
      <c r="H24" s="459">
        <v>12</v>
      </c>
      <c r="I24" s="459">
        <v>29</v>
      </c>
      <c r="J24" s="459">
        <v>11</v>
      </c>
      <c r="K24" s="459">
        <v>89</v>
      </c>
      <c r="L24" s="445">
        <v>64</v>
      </c>
      <c r="M24" s="503">
        <v>5</v>
      </c>
      <c r="N24" s="472">
        <v>491</v>
      </c>
    </row>
    <row r="25" spans="1:14" ht="14.25" customHeight="1">
      <c r="A25" s="1434" t="s">
        <v>666</v>
      </c>
      <c r="B25" s="1435"/>
      <c r="C25" s="727"/>
      <c r="D25" s="442"/>
      <c r="E25" s="456"/>
      <c r="F25" s="456"/>
      <c r="G25" s="456"/>
      <c r="H25" s="456"/>
      <c r="I25" s="456"/>
      <c r="J25" s="456"/>
      <c r="K25" s="456"/>
      <c r="L25" s="442"/>
      <c r="M25" s="504"/>
      <c r="N25" s="469"/>
    </row>
    <row r="26" spans="1:14" ht="16.5" customHeight="1">
      <c r="A26" s="439"/>
      <c r="B26" s="782" t="s">
        <v>120</v>
      </c>
      <c r="C26" s="787"/>
      <c r="D26" s="443">
        <v>10367</v>
      </c>
      <c r="E26" s="457">
        <v>8663</v>
      </c>
      <c r="F26" s="457">
        <v>7683</v>
      </c>
      <c r="G26" s="457">
        <v>5753</v>
      </c>
      <c r="H26" s="457">
        <v>4914</v>
      </c>
      <c r="I26" s="457">
        <v>4675</v>
      </c>
      <c r="J26" s="457">
        <v>3898</v>
      </c>
      <c r="K26" s="457">
        <v>3515</v>
      </c>
      <c r="L26" s="443">
        <f>SUM(L6:L8)</f>
        <v>2895</v>
      </c>
      <c r="M26" s="505">
        <f>SUM(M6:M8)</f>
        <v>632</v>
      </c>
      <c r="N26" s="470">
        <f>SUM(N6:N8)</f>
        <v>3043</v>
      </c>
    </row>
    <row r="27" spans="1:14" ht="16.5" customHeight="1">
      <c r="A27" s="439"/>
      <c r="B27" s="782" t="s">
        <v>121</v>
      </c>
      <c r="C27" s="787"/>
      <c r="D27" s="443">
        <v>5581</v>
      </c>
      <c r="E27" s="457">
        <v>5818</v>
      </c>
      <c r="F27" s="457">
        <v>7158</v>
      </c>
      <c r="G27" s="457">
        <v>7336</v>
      </c>
      <c r="H27" s="457">
        <v>8227</v>
      </c>
      <c r="I27" s="457">
        <v>7867</v>
      </c>
      <c r="J27" s="457">
        <v>8077</v>
      </c>
      <c r="K27" s="457">
        <v>8025</v>
      </c>
      <c r="L27" s="443">
        <f>SUM(L9:L11)</f>
        <v>7680</v>
      </c>
      <c r="M27" s="505">
        <f>SUM(M9:M11)</f>
        <v>710</v>
      </c>
      <c r="N27" s="470">
        <f>SUM(N9:N11)</f>
        <v>6592</v>
      </c>
    </row>
    <row r="28" spans="1:15" ht="16.5" customHeight="1">
      <c r="A28" s="439"/>
      <c r="B28" s="783" t="s">
        <v>122</v>
      </c>
      <c r="C28" s="788"/>
      <c r="D28" s="446">
        <v>9733</v>
      </c>
      <c r="E28" s="460">
        <v>10886</v>
      </c>
      <c r="F28" s="460">
        <v>12415</v>
      </c>
      <c r="G28" s="460">
        <v>13591</v>
      </c>
      <c r="H28" s="460">
        <v>14328</v>
      </c>
      <c r="I28" s="460">
        <v>14132</v>
      </c>
      <c r="J28" s="460">
        <v>14409</v>
      </c>
      <c r="K28" s="460">
        <v>15349</v>
      </c>
      <c r="L28" s="446">
        <f>SUM(L12:L23)</f>
        <v>15090</v>
      </c>
      <c r="M28" s="1127">
        <f>SUM(M12:M23)</f>
        <v>1077</v>
      </c>
      <c r="N28" s="473">
        <f>SUM(N12:N23)</f>
        <v>15982</v>
      </c>
      <c r="O28" s="89"/>
    </row>
    <row r="29" spans="1:14" ht="16.5" customHeight="1">
      <c r="A29" s="439"/>
      <c r="B29" s="784" t="s">
        <v>123</v>
      </c>
      <c r="C29" s="789"/>
      <c r="D29" s="447">
        <v>40.4</v>
      </c>
      <c r="E29" s="461">
        <v>34.1</v>
      </c>
      <c r="F29" s="461">
        <v>28.2</v>
      </c>
      <c r="G29" s="461">
        <v>21.5</v>
      </c>
      <c r="H29" s="461">
        <v>17.9</v>
      </c>
      <c r="I29" s="461">
        <v>17.5</v>
      </c>
      <c r="J29" s="461">
        <v>14.8</v>
      </c>
      <c r="K29" s="461">
        <v>13</v>
      </c>
      <c r="L29" s="447">
        <f>L26/L5*100</f>
        <v>11.251894749115783</v>
      </c>
      <c r="M29" s="1128">
        <f>M26/M5*100</f>
        <v>26.072607260726073</v>
      </c>
      <c r="N29" s="474">
        <f>N26/N5*100</f>
        <v>11.655431285429753</v>
      </c>
    </row>
    <row r="30" spans="1:14" ht="16.5" customHeight="1">
      <c r="A30" s="439"/>
      <c r="B30" s="782" t="s">
        <v>124</v>
      </c>
      <c r="C30" s="787"/>
      <c r="D30" s="448">
        <v>21.7</v>
      </c>
      <c r="E30" s="462">
        <v>22.9</v>
      </c>
      <c r="F30" s="462">
        <v>26.3</v>
      </c>
      <c r="G30" s="462">
        <v>27.5</v>
      </c>
      <c r="H30" s="462">
        <v>29.9</v>
      </c>
      <c r="I30" s="462">
        <v>29.5</v>
      </c>
      <c r="J30" s="462">
        <v>30.6</v>
      </c>
      <c r="K30" s="462">
        <v>29.7</v>
      </c>
      <c r="L30" s="448">
        <f>L27/L5*100</f>
        <v>29.84958607019317</v>
      </c>
      <c r="M30" s="1129">
        <f>M27/M5*100</f>
        <v>29.290429042904293</v>
      </c>
      <c r="N30" s="475">
        <f>N27/N5*100</f>
        <v>25.248965834227054</v>
      </c>
    </row>
    <row r="31" spans="1:14" ht="16.5" customHeight="1">
      <c r="A31" s="439"/>
      <c r="B31" s="785" t="s">
        <v>125</v>
      </c>
      <c r="C31" s="790"/>
      <c r="D31" s="449">
        <v>37.9</v>
      </c>
      <c r="E31" s="463">
        <v>42.9</v>
      </c>
      <c r="F31" s="463">
        <v>45.5</v>
      </c>
      <c r="G31" s="463">
        <v>50.9</v>
      </c>
      <c r="H31" s="463">
        <v>52.1</v>
      </c>
      <c r="I31" s="463">
        <v>52.9</v>
      </c>
      <c r="J31" s="463">
        <v>54.6</v>
      </c>
      <c r="K31" s="463">
        <v>56.9</v>
      </c>
      <c r="L31" s="449">
        <f>L28/L5*100</f>
        <v>58.6497726301061</v>
      </c>
      <c r="M31" s="1130">
        <f>M28/M5*100</f>
        <v>44.43069306930693</v>
      </c>
      <c r="N31" s="476">
        <f>N28/N5*100</f>
        <v>61.21495327102804</v>
      </c>
    </row>
    <row r="32" spans="1:14" ht="16.5" customHeight="1">
      <c r="A32" s="1434" t="s">
        <v>672</v>
      </c>
      <c r="B32" s="1435"/>
      <c r="C32" s="727"/>
      <c r="D32" s="450"/>
      <c r="E32" s="464"/>
      <c r="F32" s="464"/>
      <c r="G32" s="464"/>
      <c r="H32" s="464"/>
      <c r="I32" s="464"/>
      <c r="J32" s="464"/>
      <c r="K32" s="464"/>
      <c r="L32" s="450"/>
      <c r="M32" s="1131"/>
      <c r="N32" s="477"/>
    </row>
    <row r="33" spans="1:14" ht="16.5" customHeight="1">
      <c r="A33" s="439"/>
      <c r="B33" s="782" t="s">
        <v>669</v>
      </c>
      <c r="C33" s="787"/>
      <c r="D33" s="443">
        <v>25840</v>
      </c>
      <c r="E33" s="457">
        <v>25764</v>
      </c>
      <c r="F33" s="457">
        <v>27631</v>
      </c>
      <c r="G33" s="457">
        <v>27280</v>
      </c>
      <c r="H33" s="457">
        <v>28093</v>
      </c>
      <c r="I33" s="457">
        <v>27588</v>
      </c>
      <c r="J33" s="457">
        <v>27184</v>
      </c>
      <c r="K33" s="457">
        <v>27851</v>
      </c>
      <c r="L33" s="443">
        <f>L34+L35</f>
        <v>26834</v>
      </c>
      <c r="M33" s="505">
        <f>M34+M35</f>
        <v>2483</v>
      </c>
      <c r="N33" s="470">
        <f>N34+N35</f>
        <v>27798</v>
      </c>
    </row>
    <row r="34" spans="1:14" ht="16.5" customHeight="1">
      <c r="A34" s="439"/>
      <c r="B34" s="782" t="s">
        <v>667</v>
      </c>
      <c r="C34" s="787"/>
      <c r="D34" s="443">
        <v>25686</v>
      </c>
      <c r="E34" s="457">
        <v>25379</v>
      </c>
      <c r="F34" s="457">
        <v>27265</v>
      </c>
      <c r="G34" s="457">
        <v>26697</v>
      </c>
      <c r="H34" s="457">
        <v>27481</v>
      </c>
      <c r="I34" s="457">
        <v>26703</v>
      </c>
      <c r="J34" s="457">
        <v>26395</v>
      </c>
      <c r="K34" s="457">
        <v>26978</v>
      </c>
      <c r="L34" s="443">
        <v>25729</v>
      </c>
      <c r="M34" s="505">
        <v>2424</v>
      </c>
      <c r="N34" s="470">
        <v>26108</v>
      </c>
    </row>
    <row r="35" spans="1:14" ht="16.5" customHeight="1">
      <c r="A35" s="439"/>
      <c r="B35" s="782" t="s">
        <v>668</v>
      </c>
      <c r="C35" s="787"/>
      <c r="D35" s="443">
        <v>154</v>
      </c>
      <c r="E35" s="457">
        <v>385</v>
      </c>
      <c r="F35" s="457">
        <v>366</v>
      </c>
      <c r="G35" s="457">
        <v>583</v>
      </c>
      <c r="H35" s="457">
        <v>612</v>
      </c>
      <c r="I35" s="457">
        <v>885</v>
      </c>
      <c r="J35" s="457">
        <v>789</v>
      </c>
      <c r="K35" s="457">
        <v>873</v>
      </c>
      <c r="L35" s="443">
        <v>1105</v>
      </c>
      <c r="M35" s="505">
        <v>59</v>
      </c>
      <c r="N35" s="470">
        <v>1690</v>
      </c>
    </row>
    <row r="36" spans="1:14" ht="16.5" customHeight="1">
      <c r="A36" s="439"/>
      <c r="B36" s="782" t="s">
        <v>670</v>
      </c>
      <c r="C36" s="787"/>
      <c r="D36" s="443">
        <v>9971</v>
      </c>
      <c r="E36" s="457">
        <v>11221</v>
      </c>
      <c r="F36" s="457">
        <v>10474</v>
      </c>
      <c r="G36" s="457">
        <v>12063</v>
      </c>
      <c r="H36" s="457">
        <v>12677</v>
      </c>
      <c r="I36" s="457">
        <v>13561</v>
      </c>
      <c r="J36" s="457">
        <v>14796</v>
      </c>
      <c r="K36" s="457">
        <v>14658</v>
      </c>
      <c r="L36" s="443">
        <v>15367</v>
      </c>
      <c r="M36" s="505">
        <v>1210</v>
      </c>
      <c r="N36" s="470">
        <v>17170</v>
      </c>
    </row>
    <row r="37" spans="1:14" ht="16.5" customHeight="1">
      <c r="A37" s="439"/>
      <c r="B37" s="782" t="s">
        <v>671</v>
      </c>
      <c r="C37" s="787"/>
      <c r="D37" s="451">
        <v>72.1</v>
      </c>
      <c r="E37" s="465">
        <v>69.6</v>
      </c>
      <c r="F37" s="465">
        <v>72.5</v>
      </c>
      <c r="G37" s="465">
        <v>69.3</v>
      </c>
      <c r="H37" s="465">
        <v>68.8</v>
      </c>
      <c r="I37" s="465">
        <v>67</v>
      </c>
      <c r="J37" s="465">
        <v>64.7</v>
      </c>
      <c r="K37" s="465">
        <v>65.5</v>
      </c>
      <c r="L37" s="451">
        <f>L33/L39*100</f>
        <v>63.491387469240955</v>
      </c>
      <c r="M37" s="1132">
        <f>M33/M39*100</f>
        <v>67.19891745602166</v>
      </c>
      <c r="N37" s="478">
        <f>N33/N39*100</f>
        <v>61.817292296744355</v>
      </c>
    </row>
    <row r="38" spans="1:14" ht="16.5" customHeight="1">
      <c r="A38" s="439"/>
      <c r="B38" s="782" t="s">
        <v>796</v>
      </c>
      <c r="C38" s="787"/>
      <c r="D38" s="451">
        <v>0.6</v>
      </c>
      <c r="E38" s="465">
        <v>1.5</v>
      </c>
      <c r="F38" s="465">
        <v>1.3</v>
      </c>
      <c r="G38" s="465">
        <v>2.1</v>
      </c>
      <c r="H38" s="465">
        <v>2.2</v>
      </c>
      <c r="I38" s="465">
        <v>3.2</v>
      </c>
      <c r="J38" s="465">
        <v>2.9</v>
      </c>
      <c r="K38" s="465">
        <v>3.1</v>
      </c>
      <c r="L38" s="451">
        <f>L35/L33*100</f>
        <v>4.117910114034434</v>
      </c>
      <c r="M38" s="1132">
        <f>M35/M33*100</f>
        <v>2.3761578735400724</v>
      </c>
      <c r="N38" s="478">
        <f>N35/N33*100</f>
        <v>6.079574070076984</v>
      </c>
    </row>
    <row r="39" spans="1:16" ht="16.5" customHeight="1" thickBot="1">
      <c r="A39" s="440"/>
      <c r="B39" s="786" t="s">
        <v>816</v>
      </c>
      <c r="C39" s="1180" t="s">
        <v>817</v>
      </c>
      <c r="D39" s="452">
        <v>35815</v>
      </c>
      <c r="E39" s="466">
        <v>36992</v>
      </c>
      <c r="F39" s="466">
        <v>38106</v>
      </c>
      <c r="G39" s="466">
        <v>39343</v>
      </c>
      <c r="H39" s="466">
        <v>40804</v>
      </c>
      <c r="I39" s="466">
        <v>41179</v>
      </c>
      <c r="J39" s="466">
        <v>42003</v>
      </c>
      <c r="K39" s="466">
        <v>42552</v>
      </c>
      <c r="L39" s="452">
        <v>42264</v>
      </c>
      <c r="M39" s="507">
        <v>3695</v>
      </c>
      <c r="N39" s="479">
        <f>N33+N36</f>
        <v>44968</v>
      </c>
      <c r="O39" s="89"/>
      <c r="P39" s="1"/>
    </row>
    <row r="40" spans="1:3" ht="13.5">
      <c r="A40" s="25" t="s">
        <v>814</v>
      </c>
      <c r="B40" s="24"/>
      <c r="C40" s="25"/>
    </row>
    <row r="41" spans="1:4" ht="13.5">
      <c r="A41" s="24" t="s">
        <v>819</v>
      </c>
      <c r="B41" s="24"/>
      <c r="C41" s="24"/>
      <c r="D41" s="24"/>
    </row>
    <row r="42" spans="1:4" ht="13.5">
      <c r="A42" s="24" t="s">
        <v>833</v>
      </c>
      <c r="B42" s="24"/>
      <c r="C42" s="24"/>
      <c r="D42" s="24"/>
    </row>
    <row r="43" ht="13.5">
      <c r="A43" s="24" t="s">
        <v>818</v>
      </c>
    </row>
  </sheetData>
  <sheetProtection/>
  <mergeCells count="27">
    <mergeCell ref="A2:C3"/>
    <mergeCell ref="A32:B32"/>
    <mergeCell ref="A25:B25"/>
    <mergeCell ref="A17:B17"/>
    <mergeCell ref="A16:B16"/>
    <mergeCell ref="A20:B20"/>
    <mergeCell ref="A19:B19"/>
    <mergeCell ref="A18:B18"/>
    <mergeCell ref="A24:B24"/>
    <mergeCell ref="A23:B23"/>
    <mergeCell ref="E16:E17"/>
    <mergeCell ref="A15:B15"/>
    <mergeCell ref="A14:B14"/>
    <mergeCell ref="L2:M2"/>
    <mergeCell ref="A4:B4"/>
    <mergeCell ref="A12:B12"/>
    <mergeCell ref="A11:B11"/>
    <mergeCell ref="A10:B10"/>
    <mergeCell ref="A13:B13"/>
    <mergeCell ref="A7:B7"/>
    <mergeCell ref="A22:B22"/>
    <mergeCell ref="A5:B5"/>
    <mergeCell ref="A21:B21"/>
    <mergeCell ref="D16:D17"/>
    <mergeCell ref="A6:B6"/>
    <mergeCell ref="A8:B8"/>
    <mergeCell ref="A9:B9"/>
  </mergeCells>
  <printOptions/>
  <pageMargins left="0.984251968503937" right="0.984251968503937" top="0.29" bottom="0.2" header="0.28" footer="0.1968503937007874"/>
  <pageSetup horizontalDpi="600" verticalDpi="600" orientation="landscape" paperSize="9" scale="89" r:id="rId2"/>
  <headerFooter alignWithMargins="0">
    <oddFooter>&amp;R&amp;"ＭＳ Ｐ明朝,標準"&amp;10－１５－</oddFooter>
  </headerFooter>
  <drawing r:id="rId1"/>
</worksheet>
</file>

<file path=xl/worksheets/sheet18.xml><?xml version="1.0" encoding="utf-8"?>
<worksheet xmlns="http://schemas.openxmlformats.org/spreadsheetml/2006/main" xmlns:r="http://schemas.openxmlformats.org/officeDocument/2006/relationships">
  <dimension ref="A1:O44"/>
  <sheetViews>
    <sheetView view="pageLayout" zoomScaleNormal="90" workbookViewId="0" topLeftCell="A7">
      <selection activeCell="A7" sqref="A1:IV16384"/>
    </sheetView>
  </sheetViews>
  <sheetFormatPr defaultColWidth="9.00390625" defaultRowHeight="13.5"/>
  <cols>
    <col min="1" max="1" width="3.625" style="4" customWidth="1"/>
    <col min="2" max="2" width="26.625" style="4" customWidth="1"/>
    <col min="3" max="3" width="2.625" style="4" customWidth="1"/>
    <col min="4" max="13" width="9.75390625" style="4" customWidth="1"/>
    <col min="14" max="16384" width="9.00390625" style="4" customWidth="1"/>
  </cols>
  <sheetData>
    <row r="1" spans="1:13" ht="16.5" customHeight="1" thickBot="1">
      <c r="A1" s="969" t="s">
        <v>733</v>
      </c>
      <c r="D1" s="28"/>
      <c r="E1" s="28"/>
      <c r="F1" s="28"/>
      <c r="G1" s="28"/>
      <c r="H1" s="28"/>
      <c r="I1" s="28"/>
      <c r="J1" s="28"/>
      <c r="K1" s="47"/>
      <c r="L1" s="47"/>
      <c r="M1" s="47" t="s">
        <v>144</v>
      </c>
    </row>
    <row r="2" spans="1:13" ht="13.5" customHeight="1">
      <c r="A2" s="1439" t="s">
        <v>443</v>
      </c>
      <c r="B2" s="1440"/>
      <c r="C2" s="731"/>
      <c r="D2" s="486" t="s">
        <v>459</v>
      </c>
      <c r="E2" s="516" t="s">
        <v>460</v>
      </c>
      <c r="F2" s="516" t="s">
        <v>461</v>
      </c>
      <c r="G2" s="516" t="s">
        <v>469</v>
      </c>
      <c r="H2" s="516" t="s">
        <v>470</v>
      </c>
      <c r="I2" s="516" t="s">
        <v>588</v>
      </c>
      <c r="J2" s="516" t="s">
        <v>62</v>
      </c>
      <c r="K2" s="1452" t="s">
        <v>723</v>
      </c>
      <c r="L2" s="1452"/>
      <c r="M2" s="509" t="s">
        <v>724</v>
      </c>
    </row>
    <row r="3" spans="1:13" ht="12" customHeight="1" thickBot="1">
      <c r="A3" s="1459"/>
      <c r="B3" s="1460"/>
      <c r="C3" s="1133"/>
      <c r="D3" s="487"/>
      <c r="E3" s="517"/>
      <c r="F3" s="517"/>
      <c r="G3" s="517"/>
      <c r="H3" s="517"/>
      <c r="I3" s="517"/>
      <c r="J3" s="517"/>
      <c r="K3" s="528" t="s">
        <v>638</v>
      </c>
      <c r="L3" s="529" t="s">
        <v>784</v>
      </c>
      <c r="M3" s="510"/>
    </row>
    <row r="4" spans="1:13" ht="13.5" customHeight="1">
      <c r="A4" s="1436" t="s">
        <v>519</v>
      </c>
      <c r="B4" s="1437"/>
      <c r="C4" s="732"/>
      <c r="D4" s="488">
        <v>3543</v>
      </c>
      <c r="E4" s="518">
        <v>3574</v>
      </c>
      <c r="F4" s="518">
        <v>3561</v>
      </c>
      <c r="G4" s="518">
        <v>3547</v>
      </c>
      <c r="H4" s="518">
        <v>3623</v>
      </c>
      <c r="I4" s="458">
        <v>3309</v>
      </c>
      <c r="J4" s="458">
        <v>3310</v>
      </c>
      <c r="K4" s="444">
        <f>K5+K6+K10</f>
        <v>2941</v>
      </c>
      <c r="L4" s="502">
        <f>L5+L6+L10</f>
        <v>144</v>
      </c>
      <c r="M4" s="471">
        <v>3140</v>
      </c>
    </row>
    <row r="5" spans="1:13" ht="13.5" customHeight="1">
      <c r="A5" s="1443" t="s">
        <v>462</v>
      </c>
      <c r="B5" s="1444"/>
      <c r="C5" s="729"/>
      <c r="D5" s="489">
        <v>32</v>
      </c>
      <c r="E5" s="519">
        <v>29</v>
      </c>
      <c r="F5" s="519">
        <v>21</v>
      </c>
      <c r="G5" s="519">
        <v>20</v>
      </c>
      <c r="H5" s="519">
        <v>16</v>
      </c>
      <c r="I5" s="459">
        <v>11</v>
      </c>
      <c r="J5" s="459">
        <v>13</v>
      </c>
      <c r="K5" s="445">
        <v>11</v>
      </c>
      <c r="L5" s="503">
        <v>5</v>
      </c>
      <c r="M5" s="472">
        <v>15</v>
      </c>
    </row>
    <row r="6" spans="1:13" ht="13.5" customHeight="1">
      <c r="A6" s="1434" t="s">
        <v>585</v>
      </c>
      <c r="B6" s="1435"/>
      <c r="C6" s="727"/>
      <c r="D6" s="490">
        <v>595</v>
      </c>
      <c r="E6" s="520">
        <v>619</v>
      </c>
      <c r="F6" s="520">
        <v>589</v>
      </c>
      <c r="G6" s="520">
        <v>572</v>
      </c>
      <c r="H6" s="520">
        <v>586</v>
      </c>
      <c r="I6" s="456">
        <v>533</v>
      </c>
      <c r="J6" s="456">
        <v>490</v>
      </c>
      <c r="K6" s="442">
        <f>SUM(K7:K9)</f>
        <v>426</v>
      </c>
      <c r="L6" s="504">
        <f>SUM(L7:L9)</f>
        <v>25</v>
      </c>
      <c r="M6" s="469">
        <v>451</v>
      </c>
    </row>
    <row r="7" spans="1:13" ht="13.5" customHeight="1">
      <c r="A7" s="483"/>
      <c r="B7" s="792" t="s">
        <v>169</v>
      </c>
      <c r="C7" s="1134"/>
      <c r="D7" s="491">
        <v>1</v>
      </c>
      <c r="E7" s="521">
        <v>1</v>
      </c>
      <c r="F7" s="521">
        <v>2</v>
      </c>
      <c r="G7" s="521">
        <v>2</v>
      </c>
      <c r="H7" s="521">
        <v>2</v>
      </c>
      <c r="I7" s="457">
        <v>2</v>
      </c>
      <c r="J7" s="457">
        <v>2</v>
      </c>
      <c r="K7" s="443">
        <v>2</v>
      </c>
      <c r="L7" s="505" t="s">
        <v>47</v>
      </c>
      <c r="M7" s="470">
        <v>2</v>
      </c>
    </row>
    <row r="8" spans="1:13" ht="13.5" customHeight="1">
      <c r="A8" s="483"/>
      <c r="B8" s="792" t="s">
        <v>170</v>
      </c>
      <c r="C8" s="1134"/>
      <c r="D8" s="491">
        <v>297</v>
      </c>
      <c r="E8" s="521">
        <v>307</v>
      </c>
      <c r="F8" s="521">
        <v>280</v>
      </c>
      <c r="G8" s="521">
        <v>293</v>
      </c>
      <c r="H8" s="521">
        <v>323</v>
      </c>
      <c r="I8" s="457">
        <v>316</v>
      </c>
      <c r="J8" s="457">
        <v>299</v>
      </c>
      <c r="K8" s="443">
        <v>267</v>
      </c>
      <c r="L8" s="505">
        <v>17</v>
      </c>
      <c r="M8" s="470">
        <v>276</v>
      </c>
    </row>
    <row r="9" spans="1:13" ht="13.5" customHeight="1">
      <c r="A9" s="484"/>
      <c r="B9" s="793" t="s">
        <v>71</v>
      </c>
      <c r="C9" s="1135"/>
      <c r="D9" s="492">
        <v>297</v>
      </c>
      <c r="E9" s="522">
        <v>311</v>
      </c>
      <c r="F9" s="522">
        <v>307</v>
      </c>
      <c r="G9" s="522">
        <v>277</v>
      </c>
      <c r="H9" s="522">
        <v>261</v>
      </c>
      <c r="I9" s="523">
        <v>215</v>
      </c>
      <c r="J9" s="523">
        <v>189</v>
      </c>
      <c r="K9" s="499">
        <v>157</v>
      </c>
      <c r="L9" s="506">
        <v>8</v>
      </c>
      <c r="M9" s="511">
        <v>173</v>
      </c>
    </row>
    <row r="10" spans="1:13" ht="13.5" customHeight="1">
      <c r="A10" s="482" t="s">
        <v>586</v>
      </c>
      <c r="B10" s="791"/>
      <c r="C10" s="1136"/>
      <c r="D10" s="490">
        <v>2916</v>
      </c>
      <c r="E10" s="520">
        <v>2926</v>
      </c>
      <c r="F10" s="520">
        <v>2951</v>
      </c>
      <c r="G10" s="520">
        <v>2955</v>
      </c>
      <c r="H10" s="520">
        <v>3021</v>
      </c>
      <c r="I10" s="456">
        <v>2765</v>
      </c>
      <c r="J10" s="456">
        <v>2807</v>
      </c>
      <c r="K10" s="442">
        <f>SUM(K11:K21)</f>
        <v>2504</v>
      </c>
      <c r="L10" s="504">
        <f>SUM(L11:L21)</f>
        <v>114</v>
      </c>
      <c r="M10" s="469">
        <v>2674</v>
      </c>
    </row>
    <row r="11" spans="1:13" ht="13.5" customHeight="1">
      <c r="A11" s="483"/>
      <c r="B11" s="792" t="s">
        <v>587</v>
      </c>
      <c r="C11" s="1134"/>
      <c r="D11" s="491">
        <v>5</v>
      </c>
      <c r="E11" s="521">
        <v>6</v>
      </c>
      <c r="F11" s="521">
        <v>5</v>
      </c>
      <c r="G11" s="521">
        <v>4</v>
      </c>
      <c r="H11" s="521">
        <v>3</v>
      </c>
      <c r="I11" s="457">
        <v>2</v>
      </c>
      <c r="J11" s="457">
        <v>3</v>
      </c>
      <c r="K11" s="443">
        <v>3</v>
      </c>
      <c r="L11" s="505" t="s">
        <v>827</v>
      </c>
      <c r="M11" s="470">
        <v>2</v>
      </c>
    </row>
    <row r="12" spans="1:13" ht="13.5" customHeight="1">
      <c r="A12" s="483"/>
      <c r="B12" s="792" t="s">
        <v>72</v>
      </c>
      <c r="C12" s="1134"/>
      <c r="D12" s="491">
        <v>67</v>
      </c>
      <c r="E12" s="521">
        <v>64</v>
      </c>
      <c r="F12" s="521">
        <v>61</v>
      </c>
      <c r="G12" s="521">
        <v>51</v>
      </c>
      <c r="H12" s="521">
        <v>57</v>
      </c>
      <c r="I12" s="457">
        <v>50</v>
      </c>
      <c r="J12" s="457">
        <v>67</v>
      </c>
      <c r="K12" s="443">
        <v>44</v>
      </c>
      <c r="L12" s="505">
        <v>3</v>
      </c>
      <c r="M12" s="470">
        <v>52</v>
      </c>
    </row>
    <row r="13" spans="1:13" ht="13.5" customHeight="1">
      <c r="A13" s="483"/>
      <c r="B13" s="792" t="s">
        <v>828</v>
      </c>
      <c r="C13" s="1134" t="s">
        <v>829</v>
      </c>
      <c r="D13" s="491">
        <v>1844</v>
      </c>
      <c r="E13" s="521">
        <v>1835</v>
      </c>
      <c r="F13" s="521">
        <v>1812</v>
      </c>
      <c r="G13" s="521">
        <v>1742</v>
      </c>
      <c r="H13" s="521">
        <v>1648</v>
      </c>
      <c r="I13" s="457">
        <v>1566</v>
      </c>
      <c r="J13" s="457">
        <v>1494</v>
      </c>
      <c r="K13" s="443">
        <v>948</v>
      </c>
      <c r="L13" s="505">
        <v>41</v>
      </c>
      <c r="M13" s="470">
        <v>975</v>
      </c>
    </row>
    <row r="14" spans="1:13" ht="13.5" customHeight="1">
      <c r="A14" s="234"/>
      <c r="B14" s="794" t="s">
        <v>83</v>
      </c>
      <c r="C14" s="1137"/>
      <c r="D14" s="491">
        <v>58</v>
      </c>
      <c r="E14" s="521">
        <v>73</v>
      </c>
      <c r="F14" s="521">
        <v>79</v>
      </c>
      <c r="G14" s="521">
        <v>88</v>
      </c>
      <c r="H14" s="521">
        <v>88</v>
      </c>
      <c r="I14" s="457">
        <v>80</v>
      </c>
      <c r="J14" s="457">
        <v>75</v>
      </c>
      <c r="K14" s="443">
        <v>68</v>
      </c>
      <c r="L14" s="505">
        <v>3</v>
      </c>
      <c r="M14" s="470">
        <v>74</v>
      </c>
    </row>
    <row r="15" spans="1:13" ht="13.5" customHeight="1">
      <c r="A15" s="234"/>
      <c r="B15" s="794" t="s">
        <v>84</v>
      </c>
      <c r="C15" s="1137"/>
      <c r="D15" s="491">
        <v>43</v>
      </c>
      <c r="E15" s="521">
        <v>46</v>
      </c>
      <c r="F15" s="521">
        <v>47</v>
      </c>
      <c r="G15" s="521">
        <v>45</v>
      </c>
      <c r="H15" s="521">
        <v>99</v>
      </c>
      <c r="I15" s="457">
        <v>102</v>
      </c>
      <c r="J15" s="457">
        <v>98</v>
      </c>
      <c r="K15" s="443">
        <v>101</v>
      </c>
      <c r="L15" s="505" t="s">
        <v>827</v>
      </c>
      <c r="M15" s="470">
        <v>122</v>
      </c>
    </row>
    <row r="16" spans="1:13" ht="13.5" customHeight="1">
      <c r="A16" s="483"/>
      <c r="B16" s="792" t="s">
        <v>742</v>
      </c>
      <c r="C16" s="1134" t="s">
        <v>829</v>
      </c>
      <c r="D16" s="443" t="s">
        <v>827</v>
      </c>
      <c r="E16" s="457" t="s">
        <v>827</v>
      </c>
      <c r="F16" s="457" t="s">
        <v>827</v>
      </c>
      <c r="G16" s="457" t="s">
        <v>827</v>
      </c>
      <c r="H16" s="457" t="s">
        <v>827</v>
      </c>
      <c r="I16" s="457" t="s">
        <v>827</v>
      </c>
      <c r="J16" s="457" t="s">
        <v>827</v>
      </c>
      <c r="K16" s="437">
        <v>469</v>
      </c>
      <c r="L16" s="505">
        <v>27</v>
      </c>
      <c r="M16" s="470">
        <v>499</v>
      </c>
    </row>
    <row r="17" spans="1:13" ht="13.5" customHeight="1">
      <c r="A17" s="483"/>
      <c r="B17" s="792" t="s">
        <v>743</v>
      </c>
      <c r="C17" s="1134" t="s">
        <v>829</v>
      </c>
      <c r="D17" s="443" t="s">
        <v>827</v>
      </c>
      <c r="E17" s="457" t="s">
        <v>827</v>
      </c>
      <c r="F17" s="457" t="s">
        <v>827</v>
      </c>
      <c r="G17" s="457" t="s">
        <v>827</v>
      </c>
      <c r="H17" s="457" t="s">
        <v>827</v>
      </c>
      <c r="I17" s="457" t="s">
        <v>827</v>
      </c>
      <c r="J17" s="457" t="s">
        <v>827</v>
      </c>
      <c r="K17" s="437">
        <v>158</v>
      </c>
      <c r="L17" s="505">
        <v>7</v>
      </c>
      <c r="M17" s="470">
        <v>194</v>
      </c>
    </row>
    <row r="18" spans="1:13" ht="13.5" customHeight="1">
      <c r="A18" s="483"/>
      <c r="B18" s="792" t="s">
        <v>744</v>
      </c>
      <c r="C18" s="1134" t="s">
        <v>829</v>
      </c>
      <c r="D18" s="443" t="s">
        <v>827</v>
      </c>
      <c r="E18" s="457" t="s">
        <v>827</v>
      </c>
      <c r="F18" s="457" t="s">
        <v>827</v>
      </c>
      <c r="G18" s="457" t="s">
        <v>827</v>
      </c>
      <c r="H18" s="457" t="s">
        <v>827</v>
      </c>
      <c r="I18" s="457" t="s">
        <v>827</v>
      </c>
      <c r="J18" s="457" t="s">
        <v>827</v>
      </c>
      <c r="K18" s="437">
        <v>69</v>
      </c>
      <c r="L18" s="505">
        <v>4</v>
      </c>
      <c r="M18" s="470">
        <v>74</v>
      </c>
    </row>
    <row r="19" spans="1:13" ht="13.5" customHeight="1">
      <c r="A19" s="483"/>
      <c r="B19" s="792" t="s">
        <v>745</v>
      </c>
      <c r="C19" s="1134" t="s">
        <v>829</v>
      </c>
      <c r="D19" s="443" t="s">
        <v>827</v>
      </c>
      <c r="E19" s="457" t="s">
        <v>827</v>
      </c>
      <c r="F19" s="457" t="s">
        <v>827</v>
      </c>
      <c r="G19" s="457" t="s">
        <v>827</v>
      </c>
      <c r="H19" s="457" t="s">
        <v>827</v>
      </c>
      <c r="I19" s="457" t="s">
        <v>827</v>
      </c>
      <c r="J19" s="457" t="s">
        <v>827</v>
      </c>
      <c r="K19" s="437">
        <v>12</v>
      </c>
      <c r="L19" s="505">
        <v>1</v>
      </c>
      <c r="M19" s="470">
        <v>27</v>
      </c>
    </row>
    <row r="20" spans="1:13" ht="13.5" customHeight="1">
      <c r="A20" s="483"/>
      <c r="B20" s="792" t="s">
        <v>317</v>
      </c>
      <c r="C20" s="1134"/>
      <c r="D20" s="491">
        <v>873</v>
      </c>
      <c r="E20" s="521">
        <v>877</v>
      </c>
      <c r="F20" s="521">
        <v>922</v>
      </c>
      <c r="G20" s="521">
        <v>999</v>
      </c>
      <c r="H20" s="521">
        <v>1100</v>
      </c>
      <c r="I20" s="457">
        <v>965</v>
      </c>
      <c r="J20" s="457">
        <v>1041</v>
      </c>
      <c r="K20" s="443">
        <v>632</v>
      </c>
      <c r="L20" s="505">
        <v>28</v>
      </c>
      <c r="M20" s="470">
        <v>655</v>
      </c>
    </row>
    <row r="21" spans="1:15" ht="13.5" customHeight="1" thickBot="1">
      <c r="A21" s="500"/>
      <c r="B21" s="795" t="s">
        <v>85</v>
      </c>
      <c r="C21" s="1138"/>
      <c r="D21" s="501">
        <v>26</v>
      </c>
      <c r="E21" s="524">
        <v>25</v>
      </c>
      <c r="F21" s="524">
        <v>25</v>
      </c>
      <c r="G21" s="524">
        <v>26</v>
      </c>
      <c r="H21" s="524">
        <v>26</v>
      </c>
      <c r="I21" s="466" t="s">
        <v>827</v>
      </c>
      <c r="J21" s="466">
        <v>29</v>
      </c>
      <c r="K21" s="452" t="s">
        <v>827</v>
      </c>
      <c r="L21" s="507" t="s">
        <v>827</v>
      </c>
      <c r="M21" s="479" t="s">
        <v>827</v>
      </c>
      <c r="O21" s="1"/>
    </row>
    <row r="22" s="1024" customFormat="1" ht="4.5" customHeight="1"/>
    <row r="23" spans="1:13" ht="16.5" customHeight="1" thickBot="1">
      <c r="A23" s="969" t="s">
        <v>250</v>
      </c>
      <c r="D23" s="28"/>
      <c r="E23" s="28"/>
      <c r="F23" s="28"/>
      <c r="G23" s="31"/>
      <c r="H23" s="31"/>
      <c r="I23" s="31"/>
      <c r="J23" s="31"/>
      <c r="K23" s="36"/>
      <c r="L23" s="36"/>
      <c r="M23" s="36" t="s">
        <v>221</v>
      </c>
    </row>
    <row r="24" spans="1:13" ht="16.5" customHeight="1">
      <c r="A24" s="1455" t="s">
        <v>443</v>
      </c>
      <c r="B24" s="1456"/>
      <c r="C24" s="1008"/>
      <c r="D24" s="493" t="s">
        <v>459</v>
      </c>
      <c r="E24" s="525" t="s">
        <v>460</v>
      </c>
      <c r="F24" s="525" t="s">
        <v>461</v>
      </c>
      <c r="G24" s="525" t="s">
        <v>830</v>
      </c>
      <c r="H24" s="525" t="s">
        <v>831</v>
      </c>
      <c r="I24" s="525" t="s">
        <v>252</v>
      </c>
      <c r="J24" s="525" t="s">
        <v>63</v>
      </c>
      <c r="K24" s="1453" t="s">
        <v>385</v>
      </c>
      <c r="L24" s="1454"/>
      <c r="M24" s="512" t="s">
        <v>323</v>
      </c>
    </row>
    <row r="25" spans="1:13" ht="12" customHeight="1" thickBot="1">
      <c r="A25" s="1457"/>
      <c r="B25" s="1458"/>
      <c r="C25" s="1139"/>
      <c r="D25" s="487"/>
      <c r="E25" s="517"/>
      <c r="F25" s="517"/>
      <c r="G25" s="517"/>
      <c r="H25" s="517"/>
      <c r="I25" s="517"/>
      <c r="J25" s="517"/>
      <c r="K25" s="528" t="s">
        <v>638</v>
      </c>
      <c r="L25" s="529" t="s">
        <v>784</v>
      </c>
      <c r="M25" s="510"/>
    </row>
    <row r="26" spans="1:13" ht="13.5" customHeight="1">
      <c r="A26" s="1449" t="s">
        <v>519</v>
      </c>
      <c r="B26" s="1450"/>
      <c r="C26" s="1140"/>
      <c r="D26" s="494">
        <v>25536</v>
      </c>
      <c r="E26" s="526">
        <v>27127</v>
      </c>
      <c r="F26" s="526">
        <v>26187</v>
      </c>
      <c r="G26" s="526">
        <v>27854</v>
      </c>
      <c r="H26" s="526">
        <v>28988</v>
      </c>
      <c r="I26" s="526">
        <v>24887</v>
      </c>
      <c r="J26" s="526">
        <v>27000</v>
      </c>
      <c r="K26" s="444">
        <f>K27+K28+K32</f>
        <v>22725</v>
      </c>
      <c r="L26" s="502">
        <f>L27+L28+L32</f>
        <v>799</v>
      </c>
      <c r="M26" s="471">
        <v>24032</v>
      </c>
    </row>
    <row r="27" spans="1:13" ht="13.5" customHeight="1">
      <c r="A27" s="1447" t="s">
        <v>462</v>
      </c>
      <c r="B27" s="1448"/>
      <c r="C27" s="1009"/>
      <c r="D27" s="495">
        <v>192</v>
      </c>
      <c r="E27" s="151">
        <v>206</v>
      </c>
      <c r="F27" s="151">
        <v>152</v>
      </c>
      <c r="G27" s="151">
        <v>163</v>
      </c>
      <c r="H27" s="151">
        <v>151</v>
      </c>
      <c r="I27" s="151">
        <v>108</v>
      </c>
      <c r="J27" s="151">
        <v>75</v>
      </c>
      <c r="K27" s="495">
        <v>66</v>
      </c>
      <c r="L27" s="481">
        <v>30</v>
      </c>
      <c r="M27" s="513">
        <v>69</v>
      </c>
    </row>
    <row r="28" spans="1:13" ht="13.5" customHeight="1">
      <c r="A28" s="1305" t="s">
        <v>585</v>
      </c>
      <c r="B28" s="1306"/>
      <c r="C28" s="1009"/>
      <c r="D28" s="495">
        <v>8930</v>
      </c>
      <c r="E28" s="151">
        <v>9451</v>
      </c>
      <c r="F28" s="151">
        <v>8634</v>
      </c>
      <c r="G28" s="151">
        <v>9009</v>
      </c>
      <c r="H28" s="151">
        <v>8561</v>
      </c>
      <c r="I28" s="151">
        <v>8043</v>
      </c>
      <c r="J28" s="151">
        <v>7113</v>
      </c>
      <c r="K28" s="442">
        <f>SUM(K29:K31)</f>
        <v>6184</v>
      </c>
      <c r="L28" s="504">
        <f>SUM(L29:L31)</f>
        <v>223</v>
      </c>
      <c r="M28" s="469">
        <v>6389</v>
      </c>
    </row>
    <row r="29" spans="1:13" ht="13.5" customHeight="1">
      <c r="A29" s="234"/>
      <c r="B29" s="794" t="s">
        <v>169</v>
      </c>
      <c r="C29" s="1137"/>
      <c r="D29" s="496">
        <v>10</v>
      </c>
      <c r="E29" s="152">
        <v>8</v>
      </c>
      <c r="F29" s="152">
        <v>11</v>
      </c>
      <c r="G29" s="152">
        <v>8</v>
      </c>
      <c r="H29" s="152">
        <v>21</v>
      </c>
      <c r="I29" s="152">
        <v>5</v>
      </c>
      <c r="J29" s="152">
        <v>5</v>
      </c>
      <c r="K29" s="496">
        <v>17</v>
      </c>
      <c r="L29" s="505" t="s">
        <v>827</v>
      </c>
      <c r="M29" s="470">
        <v>18</v>
      </c>
    </row>
    <row r="30" spans="1:13" ht="13.5" customHeight="1">
      <c r="A30" s="234"/>
      <c r="B30" s="794" t="s">
        <v>170</v>
      </c>
      <c r="C30" s="1137"/>
      <c r="D30" s="496">
        <v>3159</v>
      </c>
      <c r="E30" s="152">
        <v>3569</v>
      </c>
      <c r="F30" s="152">
        <v>2763</v>
      </c>
      <c r="G30" s="152">
        <v>2798</v>
      </c>
      <c r="H30" s="152">
        <v>3230</v>
      </c>
      <c r="I30" s="152">
        <v>3111</v>
      </c>
      <c r="J30" s="152">
        <v>2776</v>
      </c>
      <c r="K30" s="496">
        <v>2267</v>
      </c>
      <c r="L30" s="104">
        <v>103</v>
      </c>
      <c r="M30" s="514">
        <v>2275</v>
      </c>
    </row>
    <row r="31" spans="1:13" ht="13.5" customHeight="1">
      <c r="A31" s="234"/>
      <c r="B31" s="796" t="s">
        <v>71</v>
      </c>
      <c r="C31" s="1141"/>
      <c r="D31" s="497">
        <v>5761</v>
      </c>
      <c r="E31" s="527">
        <v>5874</v>
      </c>
      <c r="F31" s="527">
        <v>5860</v>
      </c>
      <c r="G31" s="527">
        <v>6203</v>
      </c>
      <c r="H31" s="527">
        <v>5310</v>
      </c>
      <c r="I31" s="527">
        <v>4927</v>
      </c>
      <c r="J31" s="527">
        <v>4332</v>
      </c>
      <c r="K31" s="497">
        <v>3900</v>
      </c>
      <c r="L31" s="508">
        <v>120</v>
      </c>
      <c r="M31" s="515">
        <v>4096</v>
      </c>
    </row>
    <row r="32" spans="1:13" ht="13.5" customHeight="1">
      <c r="A32" s="1305" t="s">
        <v>586</v>
      </c>
      <c r="B32" s="1306"/>
      <c r="C32" s="1009"/>
      <c r="D32" s="495">
        <v>16414</v>
      </c>
      <c r="E32" s="151">
        <v>17470</v>
      </c>
      <c r="F32" s="151">
        <v>17401</v>
      </c>
      <c r="G32" s="151">
        <v>18682</v>
      </c>
      <c r="H32" s="151">
        <v>20276</v>
      </c>
      <c r="I32" s="151">
        <v>16736</v>
      </c>
      <c r="J32" s="151">
        <v>19812</v>
      </c>
      <c r="K32" s="442">
        <f>SUM(K33:K43)</f>
        <v>16475</v>
      </c>
      <c r="L32" s="504">
        <f>SUM(L33:L43)</f>
        <v>546</v>
      </c>
      <c r="M32" s="469">
        <v>17574</v>
      </c>
    </row>
    <row r="33" spans="1:13" ht="13.5" customHeight="1">
      <c r="A33" s="234"/>
      <c r="B33" s="794" t="s">
        <v>587</v>
      </c>
      <c r="C33" s="1137"/>
      <c r="D33" s="496">
        <v>161</v>
      </c>
      <c r="E33" s="152">
        <v>182</v>
      </c>
      <c r="F33" s="152">
        <v>217</v>
      </c>
      <c r="G33" s="152">
        <v>209</v>
      </c>
      <c r="H33" s="152">
        <v>201</v>
      </c>
      <c r="I33" s="152">
        <v>161</v>
      </c>
      <c r="J33" s="152">
        <v>197</v>
      </c>
      <c r="K33" s="443">
        <v>166</v>
      </c>
      <c r="L33" s="505" t="s">
        <v>827</v>
      </c>
      <c r="M33" s="470">
        <v>156</v>
      </c>
    </row>
    <row r="34" spans="1:13" ht="13.5" customHeight="1">
      <c r="A34" s="234"/>
      <c r="B34" s="794" t="s">
        <v>72</v>
      </c>
      <c r="C34" s="1137"/>
      <c r="D34" s="496">
        <v>1678</v>
      </c>
      <c r="E34" s="152">
        <v>1676</v>
      </c>
      <c r="F34" s="152">
        <v>1339</v>
      </c>
      <c r="G34" s="152">
        <v>1242</v>
      </c>
      <c r="H34" s="152">
        <v>1086</v>
      </c>
      <c r="I34" s="152">
        <v>855</v>
      </c>
      <c r="J34" s="152">
        <v>922</v>
      </c>
      <c r="K34" s="443">
        <v>881</v>
      </c>
      <c r="L34" s="104">
        <v>7</v>
      </c>
      <c r="M34" s="514">
        <v>1018</v>
      </c>
    </row>
    <row r="35" spans="1:13" ht="13.5" customHeight="1">
      <c r="A35" s="483"/>
      <c r="B35" s="792" t="s">
        <v>828</v>
      </c>
      <c r="C35" s="1134" t="s">
        <v>829</v>
      </c>
      <c r="D35" s="496">
        <v>7372</v>
      </c>
      <c r="E35" s="152">
        <v>7782</v>
      </c>
      <c r="F35" s="152">
        <v>7441</v>
      </c>
      <c r="G35" s="152">
        <v>7660</v>
      </c>
      <c r="H35" s="152">
        <v>8362</v>
      </c>
      <c r="I35" s="152">
        <v>7940</v>
      </c>
      <c r="J35" s="152">
        <v>7635</v>
      </c>
      <c r="K35" s="443">
        <v>5569</v>
      </c>
      <c r="L35" s="104">
        <v>152</v>
      </c>
      <c r="M35" s="514">
        <v>5578</v>
      </c>
    </row>
    <row r="36" spans="1:13" ht="13.5" customHeight="1">
      <c r="A36" s="234"/>
      <c r="B36" s="794" t="s">
        <v>83</v>
      </c>
      <c r="C36" s="1137"/>
      <c r="D36" s="496">
        <v>659</v>
      </c>
      <c r="E36" s="152">
        <v>784</v>
      </c>
      <c r="F36" s="152">
        <v>804</v>
      </c>
      <c r="G36" s="152">
        <v>895</v>
      </c>
      <c r="H36" s="152">
        <v>775</v>
      </c>
      <c r="I36" s="152">
        <v>702</v>
      </c>
      <c r="J36" s="152">
        <v>642</v>
      </c>
      <c r="K36" s="496">
        <v>629</v>
      </c>
      <c r="L36" s="104">
        <v>23</v>
      </c>
      <c r="M36" s="514">
        <v>641</v>
      </c>
    </row>
    <row r="37" spans="1:13" ht="13.5" customHeight="1">
      <c r="A37" s="234"/>
      <c r="B37" s="794" t="s">
        <v>84</v>
      </c>
      <c r="C37" s="1137"/>
      <c r="D37" s="496">
        <v>108</v>
      </c>
      <c r="E37" s="152">
        <v>100</v>
      </c>
      <c r="F37" s="152">
        <v>98</v>
      </c>
      <c r="G37" s="152">
        <v>112</v>
      </c>
      <c r="H37" s="152">
        <v>226</v>
      </c>
      <c r="I37" s="152">
        <v>202</v>
      </c>
      <c r="J37" s="152">
        <v>208</v>
      </c>
      <c r="K37" s="496">
        <v>187</v>
      </c>
      <c r="L37" s="505" t="s">
        <v>827</v>
      </c>
      <c r="M37" s="470">
        <v>222</v>
      </c>
    </row>
    <row r="38" spans="1:13" ht="13.5" customHeight="1">
      <c r="A38" s="483"/>
      <c r="B38" s="792" t="s">
        <v>742</v>
      </c>
      <c r="C38" s="1134" t="s">
        <v>829</v>
      </c>
      <c r="D38" s="443" t="s">
        <v>827</v>
      </c>
      <c r="E38" s="457" t="s">
        <v>827</v>
      </c>
      <c r="F38" s="457" t="s">
        <v>827</v>
      </c>
      <c r="G38" s="457" t="s">
        <v>827</v>
      </c>
      <c r="H38" s="457" t="s">
        <v>827</v>
      </c>
      <c r="I38" s="457" t="s">
        <v>827</v>
      </c>
      <c r="J38" s="457" t="s">
        <v>827</v>
      </c>
      <c r="K38" s="443">
        <v>1923</v>
      </c>
      <c r="L38" s="505">
        <v>105</v>
      </c>
      <c r="M38" s="470">
        <v>2053</v>
      </c>
    </row>
    <row r="39" spans="1:13" ht="13.5" customHeight="1">
      <c r="A39" s="483"/>
      <c r="B39" s="792" t="s">
        <v>743</v>
      </c>
      <c r="C39" s="1134" t="s">
        <v>829</v>
      </c>
      <c r="D39" s="443" t="s">
        <v>827</v>
      </c>
      <c r="E39" s="457" t="s">
        <v>827</v>
      </c>
      <c r="F39" s="457" t="s">
        <v>827</v>
      </c>
      <c r="G39" s="457" t="s">
        <v>827</v>
      </c>
      <c r="H39" s="457" t="s">
        <v>827</v>
      </c>
      <c r="I39" s="457" t="s">
        <v>827</v>
      </c>
      <c r="J39" s="457" t="s">
        <v>827</v>
      </c>
      <c r="K39" s="443">
        <v>3104</v>
      </c>
      <c r="L39" s="505">
        <v>199</v>
      </c>
      <c r="M39" s="470">
        <v>3963</v>
      </c>
    </row>
    <row r="40" spans="1:13" ht="13.5" customHeight="1">
      <c r="A40" s="483"/>
      <c r="B40" s="792" t="s">
        <v>744</v>
      </c>
      <c r="C40" s="1134" t="s">
        <v>829</v>
      </c>
      <c r="D40" s="443" t="s">
        <v>827</v>
      </c>
      <c r="E40" s="457" t="s">
        <v>827</v>
      </c>
      <c r="F40" s="457" t="s">
        <v>827</v>
      </c>
      <c r="G40" s="457" t="s">
        <v>827</v>
      </c>
      <c r="H40" s="457" t="s">
        <v>827</v>
      </c>
      <c r="I40" s="457" t="s">
        <v>827</v>
      </c>
      <c r="J40" s="457" t="s">
        <v>827</v>
      </c>
      <c r="K40" s="443">
        <v>495</v>
      </c>
      <c r="L40" s="505">
        <v>7</v>
      </c>
      <c r="M40" s="470">
        <v>461</v>
      </c>
    </row>
    <row r="41" spans="1:13" ht="13.5" customHeight="1">
      <c r="A41" s="483"/>
      <c r="B41" s="792" t="s">
        <v>745</v>
      </c>
      <c r="C41" s="1134" t="s">
        <v>829</v>
      </c>
      <c r="D41" s="443" t="s">
        <v>827</v>
      </c>
      <c r="E41" s="457" t="s">
        <v>827</v>
      </c>
      <c r="F41" s="457" t="s">
        <v>827</v>
      </c>
      <c r="G41" s="457" t="s">
        <v>827</v>
      </c>
      <c r="H41" s="457" t="s">
        <v>827</v>
      </c>
      <c r="I41" s="457" t="s">
        <v>827</v>
      </c>
      <c r="J41" s="457" t="s">
        <v>827</v>
      </c>
      <c r="K41" s="443">
        <v>383</v>
      </c>
      <c r="L41" s="505">
        <v>3</v>
      </c>
      <c r="M41" s="470">
        <v>574</v>
      </c>
    </row>
    <row r="42" spans="1:13" ht="13.5" customHeight="1">
      <c r="A42" s="483"/>
      <c r="B42" s="792" t="s">
        <v>317</v>
      </c>
      <c r="C42" s="1134"/>
      <c r="D42" s="496">
        <v>5720</v>
      </c>
      <c r="E42" s="152">
        <v>6180</v>
      </c>
      <c r="F42" s="152">
        <v>6779</v>
      </c>
      <c r="G42" s="152">
        <v>7816</v>
      </c>
      <c r="H42" s="152">
        <v>8821</v>
      </c>
      <c r="I42" s="152">
        <v>6876</v>
      </c>
      <c r="J42" s="152">
        <v>9333</v>
      </c>
      <c r="K42" s="496">
        <v>3138</v>
      </c>
      <c r="L42" s="104">
        <v>50</v>
      </c>
      <c r="M42" s="514">
        <v>2908</v>
      </c>
    </row>
    <row r="43" spans="1:15" ht="13.5" customHeight="1" thickBot="1">
      <c r="A43" s="235"/>
      <c r="B43" s="797" t="s">
        <v>85</v>
      </c>
      <c r="C43" s="1142"/>
      <c r="D43" s="498">
        <v>716</v>
      </c>
      <c r="E43" s="264">
        <v>766</v>
      </c>
      <c r="F43" s="264">
        <v>723</v>
      </c>
      <c r="G43" s="264">
        <v>748</v>
      </c>
      <c r="H43" s="264">
        <v>805</v>
      </c>
      <c r="I43" s="466" t="s">
        <v>827</v>
      </c>
      <c r="J43" s="264">
        <v>875</v>
      </c>
      <c r="K43" s="452" t="s">
        <v>827</v>
      </c>
      <c r="L43" s="507" t="s">
        <v>827</v>
      </c>
      <c r="M43" s="479" t="s">
        <v>827</v>
      </c>
      <c r="O43" s="1"/>
    </row>
    <row r="44" spans="1:13" ht="13.5" customHeight="1">
      <c r="A44" s="25" t="s">
        <v>465</v>
      </c>
      <c r="B44" s="25"/>
      <c r="C44" s="25"/>
      <c r="D44" s="28"/>
      <c r="E44" s="28"/>
      <c r="F44" s="1451" t="s">
        <v>832</v>
      </c>
      <c r="G44" s="1451"/>
      <c r="H44" s="1451"/>
      <c r="I44" s="1451"/>
      <c r="J44" s="1451"/>
      <c r="K44" s="1451"/>
      <c r="L44" s="1451"/>
      <c r="M44" s="1451"/>
    </row>
  </sheetData>
  <sheetProtection/>
  <mergeCells count="12">
    <mergeCell ref="A32:B32"/>
    <mergeCell ref="A28:B28"/>
    <mergeCell ref="A27:B27"/>
    <mergeCell ref="A26:B26"/>
    <mergeCell ref="F44:M44"/>
    <mergeCell ref="K2:L2"/>
    <mergeCell ref="K24:L24"/>
    <mergeCell ref="A24:B25"/>
    <mergeCell ref="A2:B3"/>
    <mergeCell ref="A6:B6"/>
    <mergeCell ref="A5:B5"/>
    <mergeCell ref="A4:B4"/>
  </mergeCells>
  <printOptions/>
  <pageMargins left="0.984251968503937" right="0.7874015748031497" top="0.3937007874015748" bottom="0.3937007874015748" header="0.5118110236220472" footer="0.1968503937007874"/>
  <pageSetup horizontalDpi="600" verticalDpi="600" orientation="landscape" paperSize="9" scale="98" r:id="rId1"/>
  <headerFooter alignWithMargins="0">
    <oddFooter>&amp;L&amp;"ＭＳ Ｐ明朝,標準"&amp;10－１６－</oddFooter>
  </headerFooter>
</worksheet>
</file>

<file path=xl/worksheets/sheet19.xml><?xml version="1.0" encoding="utf-8"?>
<worksheet xmlns="http://schemas.openxmlformats.org/spreadsheetml/2006/main" xmlns:r="http://schemas.openxmlformats.org/officeDocument/2006/relationships">
  <dimension ref="A1:AD47"/>
  <sheetViews>
    <sheetView view="pageLayout" zoomScaleNormal="90" workbookViewId="0" topLeftCell="A7">
      <selection activeCell="A7" sqref="A1:IV16384"/>
    </sheetView>
  </sheetViews>
  <sheetFormatPr defaultColWidth="9.00390625" defaultRowHeight="13.5"/>
  <cols>
    <col min="1" max="1" width="9.00390625" style="4" customWidth="1"/>
    <col min="2" max="2" width="7.875" style="4" customWidth="1"/>
    <col min="3" max="3" width="2.00390625" style="4" customWidth="1"/>
    <col min="4" max="4" width="7.875" style="4" customWidth="1"/>
    <col min="5" max="5" width="2.00390625" style="4" customWidth="1"/>
    <col min="6" max="6" width="7.875" style="4" customWidth="1"/>
    <col min="7" max="7" width="2.00390625" style="4" customWidth="1"/>
    <col min="8" max="8" width="7.875" style="4" customWidth="1"/>
    <col min="9" max="9" width="2.00390625" style="4" customWidth="1"/>
    <col min="10" max="10" width="7.875" style="4" customWidth="1"/>
    <col min="11" max="11" width="2.00390625" style="4" customWidth="1"/>
    <col min="12" max="12" width="7.875" style="4" customWidth="1"/>
    <col min="13" max="13" width="2.00390625" style="4" customWidth="1"/>
    <col min="14" max="14" width="7.875" style="4" customWidth="1"/>
    <col min="15" max="15" width="2.00390625" style="4" customWidth="1"/>
    <col min="16" max="16" width="7.875" style="4" customWidth="1"/>
    <col min="17" max="17" width="2.00390625" style="4" customWidth="1"/>
    <col min="18" max="18" width="7.875" style="4" customWidth="1"/>
    <col min="19" max="19" width="2.00390625" style="4" customWidth="1"/>
    <col min="20" max="20" width="7.875" style="4" customWidth="1"/>
    <col min="21" max="21" width="2.00390625" style="4" customWidth="1"/>
    <col min="22" max="22" width="7.875" style="5" customWidth="1"/>
    <col min="23" max="23" width="2.00390625" style="4" customWidth="1"/>
    <col min="24" max="24" width="1.75390625" style="4" customWidth="1"/>
    <col min="25" max="25" width="9.00390625" style="4" customWidth="1"/>
    <col min="26" max="26" width="2.00390625" style="4" customWidth="1"/>
    <col min="27" max="27" width="0" style="72" hidden="1" customWidth="1"/>
    <col min="28" max="28" width="22.125" style="72" hidden="1" customWidth="1"/>
    <col min="29" max="16384" width="9.00390625" style="4" customWidth="1"/>
  </cols>
  <sheetData>
    <row r="1" spans="1:26" ht="16.5" customHeight="1" thickBot="1">
      <c r="A1" s="969" t="s">
        <v>589</v>
      </c>
      <c r="B1" s="28"/>
      <c r="C1" s="28"/>
      <c r="D1" s="28"/>
      <c r="E1" s="28"/>
      <c r="F1" s="28"/>
      <c r="G1" s="28"/>
      <c r="H1" s="28"/>
      <c r="I1" s="28"/>
      <c r="J1" s="28"/>
      <c r="K1" s="28"/>
      <c r="L1" s="28"/>
      <c r="M1" s="28"/>
      <c r="P1" s="28"/>
      <c r="Q1" s="28"/>
      <c r="V1" s="47" t="s">
        <v>251</v>
      </c>
      <c r="Y1" s="5"/>
      <c r="Z1" s="5"/>
    </row>
    <row r="2" spans="1:26" ht="16.5" customHeight="1">
      <c r="A2" s="1304" t="s">
        <v>575</v>
      </c>
      <c r="B2" s="1480"/>
      <c r="C2" s="1481"/>
      <c r="D2" s="1301" t="s">
        <v>509</v>
      </c>
      <c r="E2" s="1301"/>
      <c r="F2" s="1473" t="s">
        <v>161</v>
      </c>
      <c r="G2" s="1474"/>
      <c r="H2" s="1473" t="s">
        <v>162</v>
      </c>
      <c r="I2" s="1474"/>
      <c r="J2" s="1473" t="s">
        <v>163</v>
      </c>
      <c r="K2" s="1474"/>
      <c r="L2" s="1473" t="s">
        <v>164</v>
      </c>
      <c r="M2" s="1474"/>
      <c r="N2" s="1473" t="s">
        <v>471</v>
      </c>
      <c r="O2" s="1474"/>
      <c r="P2" s="1473" t="s">
        <v>472</v>
      </c>
      <c r="Q2" s="1474"/>
      <c r="R2" s="1475" t="s">
        <v>634</v>
      </c>
      <c r="S2" s="1474"/>
      <c r="T2" s="1467" t="s">
        <v>651</v>
      </c>
      <c r="U2" s="1467"/>
      <c r="V2" s="1467"/>
      <c r="W2" s="1468"/>
      <c r="X2" s="5"/>
      <c r="Y2" s="5"/>
      <c r="Z2" s="5"/>
    </row>
    <row r="3" spans="1:26" ht="12" customHeight="1" thickBot="1">
      <c r="A3" s="225"/>
      <c r="B3" s="538"/>
      <c r="C3" s="547"/>
      <c r="D3" s="226"/>
      <c r="E3" s="226"/>
      <c r="F3" s="548"/>
      <c r="G3" s="283"/>
      <c r="H3" s="548"/>
      <c r="I3" s="283"/>
      <c r="J3" s="548"/>
      <c r="K3" s="283"/>
      <c r="L3" s="548"/>
      <c r="M3" s="283"/>
      <c r="N3" s="548"/>
      <c r="O3" s="283"/>
      <c r="P3" s="548"/>
      <c r="Q3" s="283"/>
      <c r="R3" s="560"/>
      <c r="S3" s="283"/>
      <c r="T3" s="1469" t="s">
        <v>638</v>
      </c>
      <c r="U3" s="1470"/>
      <c r="V3" s="1471" t="s">
        <v>784</v>
      </c>
      <c r="W3" s="1472"/>
      <c r="X3" s="5"/>
      <c r="Y3" s="5"/>
      <c r="Z3" s="5"/>
    </row>
    <row r="4" spans="1:25" ht="14.25" customHeight="1">
      <c r="A4" s="1476" t="s">
        <v>590</v>
      </c>
      <c r="B4" s="1477"/>
      <c r="C4" s="1478"/>
      <c r="D4" s="539">
        <v>22176</v>
      </c>
      <c r="E4" s="539"/>
      <c r="F4" s="549">
        <v>19884</v>
      </c>
      <c r="G4" s="550"/>
      <c r="H4" s="549">
        <v>18010</v>
      </c>
      <c r="I4" s="550"/>
      <c r="J4" s="549">
        <v>17037</v>
      </c>
      <c r="K4" s="550"/>
      <c r="L4" s="549">
        <v>16476</v>
      </c>
      <c r="M4" s="550"/>
      <c r="N4" s="549">
        <v>15087</v>
      </c>
      <c r="O4" s="550"/>
      <c r="P4" s="549">
        <v>13645</v>
      </c>
      <c r="Q4" s="550"/>
      <c r="R4" s="549">
        <v>12343</v>
      </c>
      <c r="S4" s="550"/>
      <c r="T4" s="539">
        <f>T5+T9</f>
        <v>7784</v>
      </c>
      <c r="U4" s="540"/>
      <c r="V4" s="539">
        <f>V5+V9</f>
        <v>2148</v>
      </c>
      <c r="W4" s="541"/>
      <c r="X4" s="5"/>
      <c r="Y4" s="5"/>
    </row>
    <row r="5" spans="1:25" ht="14.25" customHeight="1">
      <c r="A5" s="1305" t="s">
        <v>591</v>
      </c>
      <c r="B5" s="1435"/>
      <c r="C5" s="1479"/>
      <c r="D5" s="495">
        <v>10634</v>
      </c>
      <c r="E5" s="495"/>
      <c r="F5" s="551">
        <v>9516</v>
      </c>
      <c r="G5" s="532"/>
      <c r="H5" s="551">
        <v>8615</v>
      </c>
      <c r="I5" s="532"/>
      <c r="J5" s="551">
        <v>8163</v>
      </c>
      <c r="K5" s="532"/>
      <c r="L5" s="551">
        <v>7933</v>
      </c>
      <c r="M5" s="532"/>
      <c r="N5" s="551">
        <v>7298</v>
      </c>
      <c r="O5" s="532"/>
      <c r="P5" s="551">
        <v>6571</v>
      </c>
      <c r="Q5" s="532"/>
      <c r="R5" s="551">
        <v>5966</v>
      </c>
      <c r="S5" s="532"/>
      <c r="T5" s="495">
        <f>SUM(T6:T8)</f>
        <v>3750</v>
      </c>
      <c r="U5" s="495"/>
      <c r="V5" s="481">
        <f>SUM(V6:V8)</f>
        <v>1066</v>
      </c>
      <c r="W5" s="254"/>
      <c r="X5" s="5"/>
      <c r="Y5" s="5"/>
    </row>
    <row r="6" spans="1:25" ht="14.25" customHeight="1">
      <c r="A6" s="542"/>
      <c r="B6" s="1219" t="s">
        <v>592</v>
      </c>
      <c r="C6" s="1482"/>
      <c r="D6" s="563">
        <v>3001</v>
      </c>
      <c r="E6" s="563"/>
      <c r="F6" s="564">
        <v>2174</v>
      </c>
      <c r="G6" s="565"/>
      <c r="H6" s="564">
        <v>1685</v>
      </c>
      <c r="I6" s="565"/>
      <c r="J6" s="564">
        <v>1535</v>
      </c>
      <c r="K6" s="565"/>
      <c r="L6" s="564">
        <v>1567</v>
      </c>
      <c r="M6" s="565"/>
      <c r="N6" s="564">
        <v>1456</v>
      </c>
      <c r="O6" s="565"/>
      <c r="P6" s="564">
        <v>1097</v>
      </c>
      <c r="Q6" s="565"/>
      <c r="R6" s="564">
        <v>805</v>
      </c>
      <c r="S6" s="566" t="s">
        <v>157</v>
      </c>
      <c r="T6" s="563">
        <v>390</v>
      </c>
      <c r="U6" s="567"/>
      <c r="V6" s="568">
        <v>144</v>
      </c>
      <c r="W6" s="569"/>
      <c r="X6" s="5"/>
      <c r="Y6" s="5"/>
    </row>
    <row r="7" spans="1:25" ht="14.25" customHeight="1">
      <c r="A7" s="542"/>
      <c r="B7" s="1484" t="s">
        <v>593</v>
      </c>
      <c r="C7" s="1401"/>
      <c r="D7" s="496">
        <v>6580</v>
      </c>
      <c r="E7" s="496"/>
      <c r="F7" s="552">
        <v>5736</v>
      </c>
      <c r="G7" s="553" t="s">
        <v>255</v>
      </c>
      <c r="H7" s="552">
        <v>5789</v>
      </c>
      <c r="I7" s="536"/>
      <c r="J7" s="552">
        <v>5460</v>
      </c>
      <c r="K7" s="536"/>
      <c r="L7" s="552">
        <v>5135</v>
      </c>
      <c r="M7" s="536"/>
      <c r="N7" s="552">
        <v>4531</v>
      </c>
      <c r="O7" s="536"/>
      <c r="P7" s="552">
        <v>4001</v>
      </c>
      <c r="Q7" s="536"/>
      <c r="R7" s="552">
        <v>3628</v>
      </c>
      <c r="S7" s="561" t="s">
        <v>157</v>
      </c>
      <c r="T7" s="496">
        <v>2313</v>
      </c>
      <c r="U7" s="531"/>
      <c r="V7" s="104">
        <v>647</v>
      </c>
      <c r="W7" s="543"/>
      <c r="X7" s="5"/>
      <c r="Y7" s="5"/>
    </row>
    <row r="8" spans="1:25" ht="14.25" customHeight="1">
      <c r="A8" s="544"/>
      <c r="B8" s="1214" t="s">
        <v>594</v>
      </c>
      <c r="C8" s="1483"/>
      <c r="D8" s="533">
        <v>1053</v>
      </c>
      <c r="E8" s="533"/>
      <c r="F8" s="554">
        <v>1606</v>
      </c>
      <c r="G8" s="555" t="s">
        <v>255</v>
      </c>
      <c r="H8" s="554">
        <v>1141</v>
      </c>
      <c r="I8" s="537"/>
      <c r="J8" s="554">
        <v>1168</v>
      </c>
      <c r="K8" s="537"/>
      <c r="L8" s="554">
        <v>1231</v>
      </c>
      <c r="M8" s="537"/>
      <c r="N8" s="554">
        <v>1311</v>
      </c>
      <c r="O8" s="537"/>
      <c r="P8" s="554">
        <v>1473</v>
      </c>
      <c r="Q8" s="537"/>
      <c r="R8" s="554">
        <v>1533</v>
      </c>
      <c r="S8" s="562" t="s">
        <v>157</v>
      </c>
      <c r="T8" s="533">
        <v>1047</v>
      </c>
      <c r="U8" s="535"/>
      <c r="V8" s="534">
        <v>275</v>
      </c>
      <c r="W8" s="545"/>
      <c r="X8" s="5"/>
      <c r="Y8" s="5"/>
    </row>
    <row r="9" spans="1:25" ht="14.25" customHeight="1">
      <c r="A9" s="1305" t="s">
        <v>595</v>
      </c>
      <c r="B9" s="1435"/>
      <c r="C9" s="1479"/>
      <c r="D9" s="495">
        <v>11542</v>
      </c>
      <c r="E9" s="495"/>
      <c r="F9" s="551">
        <v>10368</v>
      </c>
      <c r="G9" s="556"/>
      <c r="H9" s="551">
        <v>9395</v>
      </c>
      <c r="I9" s="532"/>
      <c r="J9" s="551">
        <v>8874</v>
      </c>
      <c r="K9" s="532"/>
      <c r="L9" s="551">
        <v>8543</v>
      </c>
      <c r="M9" s="532"/>
      <c r="N9" s="551">
        <v>7789</v>
      </c>
      <c r="O9" s="532"/>
      <c r="P9" s="551">
        <v>7074</v>
      </c>
      <c r="Q9" s="532"/>
      <c r="R9" s="551">
        <v>6377</v>
      </c>
      <c r="S9" s="532"/>
      <c r="T9" s="495">
        <f>SUM(T10:T12)</f>
        <v>4034</v>
      </c>
      <c r="U9" s="495"/>
      <c r="V9" s="481">
        <f>SUM(V10:V12)</f>
        <v>1082</v>
      </c>
      <c r="W9" s="254"/>
      <c r="X9" s="5"/>
      <c r="Y9" s="5"/>
    </row>
    <row r="10" spans="1:25" ht="14.25" customHeight="1">
      <c r="A10" s="542"/>
      <c r="B10" s="1219" t="s">
        <v>592</v>
      </c>
      <c r="C10" s="1482"/>
      <c r="D10" s="563">
        <v>2963</v>
      </c>
      <c r="E10" s="563"/>
      <c r="F10" s="564">
        <v>2052</v>
      </c>
      <c r="G10" s="570"/>
      <c r="H10" s="564">
        <v>1590</v>
      </c>
      <c r="I10" s="565"/>
      <c r="J10" s="564">
        <v>1502</v>
      </c>
      <c r="K10" s="565"/>
      <c r="L10" s="564">
        <v>1568</v>
      </c>
      <c r="M10" s="565"/>
      <c r="N10" s="564">
        <v>1431</v>
      </c>
      <c r="O10" s="565"/>
      <c r="P10" s="564">
        <v>1075</v>
      </c>
      <c r="Q10" s="565"/>
      <c r="R10" s="564">
        <v>827</v>
      </c>
      <c r="S10" s="565"/>
      <c r="T10" s="563">
        <v>437</v>
      </c>
      <c r="U10" s="563"/>
      <c r="V10" s="568">
        <v>121</v>
      </c>
      <c r="W10" s="571"/>
      <c r="X10" s="5"/>
      <c r="Y10" s="5"/>
    </row>
    <row r="11" spans="1:25" ht="14.25" customHeight="1">
      <c r="A11" s="542"/>
      <c r="B11" s="1484" t="s">
        <v>593</v>
      </c>
      <c r="C11" s="1401"/>
      <c r="D11" s="496">
        <v>7172</v>
      </c>
      <c r="E11" s="496"/>
      <c r="F11" s="552">
        <v>6303</v>
      </c>
      <c r="G11" s="553" t="s">
        <v>255</v>
      </c>
      <c r="H11" s="552">
        <v>6239</v>
      </c>
      <c r="I11" s="536"/>
      <c r="J11" s="552">
        <v>5698</v>
      </c>
      <c r="K11" s="536"/>
      <c r="L11" s="552">
        <v>5249</v>
      </c>
      <c r="M11" s="536"/>
      <c r="N11" s="552">
        <v>4570</v>
      </c>
      <c r="O11" s="536"/>
      <c r="P11" s="552">
        <v>4033</v>
      </c>
      <c r="Q11" s="536"/>
      <c r="R11" s="552">
        <v>3505</v>
      </c>
      <c r="S11" s="536"/>
      <c r="T11" s="496">
        <v>2212</v>
      </c>
      <c r="U11" s="496"/>
      <c r="V11" s="104">
        <v>594</v>
      </c>
      <c r="W11" s="256"/>
      <c r="X11" s="5"/>
      <c r="Y11" s="5"/>
    </row>
    <row r="12" spans="1:26" ht="14.25" customHeight="1" thickBot="1">
      <c r="A12" s="546"/>
      <c r="B12" s="1485" t="s">
        <v>594</v>
      </c>
      <c r="C12" s="1486"/>
      <c r="D12" s="498">
        <v>1407</v>
      </c>
      <c r="E12" s="498"/>
      <c r="F12" s="557">
        <v>2013</v>
      </c>
      <c r="G12" s="558" t="s">
        <v>255</v>
      </c>
      <c r="H12" s="557">
        <v>1566</v>
      </c>
      <c r="I12" s="559"/>
      <c r="J12" s="557">
        <v>1674</v>
      </c>
      <c r="K12" s="559"/>
      <c r="L12" s="557">
        <v>1726</v>
      </c>
      <c r="M12" s="559"/>
      <c r="N12" s="557">
        <v>1788</v>
      </c>
      <c r="O12" s="559"/>
      <c r="P12" s="557">
        <v>1966</v>
      </c>
      <c r="Q12" s="559"/>
      <c r="R12" s="557">
        <v>2045</v>
      </c>
      <c r="S12" s="559"/>
      <c r="T12" s="498">
        <v>1385</v>
      </c>
      <c r="U12" s="498"/>
      <c r="V12" s="485">
        <v>367</v>
      </c>
      <c r="W12" s="265"/>
      <c r="X12" s="5"/>
      <c r="Y12" s="1"/>
      <c r="Z12" s="5"/>
    </row>
    <row r="13" spans="1:28" s="25" customFormat="1" ht="16.5" customHeight="1">
      <c r="A13" s="25" t="s">
        <v>34</v>
      </c>
      <c r="B13" s="29"/>
      <c r="C13" s="29"/>
      <c r="D13" s="29"/>
      <c r="E13" s="29"/>
      <c r="F13" s="29"/>
      <c r="G13" s="29"/>
      <c r="H13" s="30"/>
      <c r="I13" s="29"/>
      <c r="J13" s="30"/>
      <c r="K13" s="29"/>
      <c r="L13" s="30"/>
      <c r="M13" s="29"/>
      <c r="N13" s="30"/>
      <c r="O13" s="29"/>
      <c r="P13" s="30"/>
      <c r="Q13" s="29"/>
      <c r="R13" s="23"/>
      <c r="T13" s="23"/>
      <c r="V13" s="23"/>
      <c r="AA13" s="85"/>
      <c r="AB13" s="85"/>
    </row>
    <row r="14" spans="1:20" ht="16.5" customHeight="1">
      <c r="A14" s="25" t="s">
        <v>826</v>
      </c>
      <c r="B14" s="28"/>
      <c r="C14" s="28"/>
      <c r="D14" s="28"/>
      <c r="E14" s="28"/>
      <c r="F14" s="28"/>
      <c r="G14" s="28"/>
      <c r="H14" s="31"/>
      <c r="I14" s="28"/>
      <c r="J14" s="31"/>
      <c r="K14" s="28"/>
      <c r="L14" s="31"/>
      <c r="M14" s="28"/>
      <c r="O14" s="28"/>
      <c r="P14" s="31"/>
      <c r="Q14" s="28"/>
      <c r="R14" s="5"/>
      <c r="T14" s="5"/>
    </row>
    <row r="15" spans="2:20" ht="11.25" customHeight="1">
      <c r="B15" s="28"/>
      <c r="C15" s="28"/>
      <c r="D15" s="28"/>
      <c r="E15" s="28"/>
      <c r="F15" s="28"/>
      <c r="G15" s="28"/>
      <c r="H15" s="31"/>
      <c r="I15" s="28"/>
      <c r="J15" s="31"/>
      <c r="K15" s="28"/>
      <c r="L15" s="31"/>
      <c r="M15" s="28"/>
      <c r="N15" s="31"/>
      <c r="O15" s="28"/>
      <c r="P15" s="31"/>
      <c r="Q15" s="28"/>
      <c r="R15" s="5"/>
      <c r="T15" s="5"/>
    </row>
    <row r="16" spans="1:20" ht="16.5" customHeight="1">
      <c r="A16" s="969" t="s">
        <v>596</v>
      </c>
      <c r="B16" s="28"/>
      <c r="C16" s="28"/>
      <c r="D16" s="28"/>
      <c r="E16" s="28"/>
      <c r="F16" s="28"/>
      <c r="G16" s="28"/>
      <c r="H16" s="31"/>
      <c r="I16" s="28"/>
      <c r="J16" s="31"/>
      <c r="K16" s="28"/>
      <c r="L16" s="31"/>
      <c r="M16" s="28"/>
      <c r="N16" s="31"/>
      <c r="O16" s="28"/>
      <c r="P16" s="31"/>
      <c r="Q16" s="28"/>
      <c r="R16" s="5"/>
      <c r="T16" s="5"/>
    </row>
    <row r="17" spans="1:25" ht="16.5" customHeight="1" thickBot="1">
      <c r="A17" s="969" t="s">
        <v>597</v>
      </c>
      <c r="H17" s="5"/>
      <c r="J17" s="5"/>
      <c r="L17" s="5"/>
      <c r="P17" s="5"/>
      <c r="R17" s="5"/>
      <c r="T17" s="5"/>
      <c r="X17" s="5"/>
      <c r="Y17" s="36" t="s">
        <v>598</v>
      </c>
    </row>
    <row r="18" spans="1:26" ht="14.25" customHeight="1" thickBot="1">
      <c r="A18" s="578" t="s">
        <v>502</v>
      </c>
      <c r="B18" s="1465" t="s">
        <v>263</v>
      </c>
      <c r="C18" s="1310"/>
      <c r="D18" s="1463" t="s">
        <v>222</v>
      </c>
      <c r="E18" s="1464"/>
      <c r="F18" s="1463" t="s">
        <v>223</v>
      </c>
      <c r="G18" s="1464"/>
      <c r="H18" s="1463" t="s">
        <v>599</v>
      </c>
      <c r="I18" s="1464"/>
      <c r="J18" s="1463" t="s">
        <v>229</v>
      </c>
      <c r="K18" s="1464"/>
      <c r="L18" s="1463" t="s">
        <v>264</v>
      </c>
      <c r="M18" s="1464"/>
      <c r="N18" s="1463" t="s">
        <v>230</v>
      </c>
      <c r="O18" s="1464"/>
      <c r="P18" s="1463" t="s">
        <v>355</v>
      </c>
      <c r="Q18" s="1464"/>
      <c r="R18" s="1463" t="s">
        <v>356</v>
      </c>
      <c r="S18" s="1464"/>
      <c r="T18" s="1310" t="s">
        <v>265</v>
      </c>
      <c r="U18" s="1409"/>
      <c r="V18" s="1465" t="s">
        <v>519</v>
      </c>
      <c r="W18" s="1466"/>
      <c r="X18" s="577"/>
      <c r="Y18" s="1461" t="s">
        <v>189</v>
      </c>
      <c r="Z18" s="1462"/>
    </row>
    <row r="19" spans="1:26" ht="14.25" customHeight="1">
      <c r="A19" s="735" t="s">
        <v>509</v>
      </c>
      <c r="B19" s="572">
        <v>1855</v>
      </c>
      <c r="C19" s="105"/>
      <c r="D19" s="580">
        <v>1375</v>
      </c>
      <c r="E19" s="581"/>
      <c r="F19" s="580">
        <v>1596</v>
      </c>
      <c r="G19" s="581"/>
      <c r="H19" s="580">
        <v>2019</v>
      </c>
      <c r="I19" s="581"/>
      <c r="J19" s="580">
        <v>1345</v>
      </c>
      <c r="K19" s="581"/>
      <c r="L19" s="580">
        <v>3042</v>
      </c>
      <c r="M19" s="581"/>
      <c r="N19" s="580">
        <v>2407</v>
      </c>
      <c r="O19" s="581"/>
      <c r="P19" s="580">
        <v>3214</v>
      </c>
      <c r="Q19" s="581"/>
      <c r="R19" s="580">
        <v>3037</v>
      </c>
      <c r="S19" s="581"/>
      <c r="T19" s="105">
        <v>2286</v>
      </c>
      <c r="U19" s="68"/>
      <c r="V19" s="572">
        <v>22178</v>
      </c>
      <c r="W19" s="1176"/>
      <c r="X19" s="105"/>
      <c r="Y19" s="574">
        <v>4545</v>
      </c>
      <c r="Z19" s="275"/>
    </row>
    <row r="20" spans="1:26" ht="14.25" customHeight="1">
      <c r="A20" s="749" t="s">
        <v>813</v>
      </c>
      <c r="B20" s="750">
        <v>1688</v>
      </c>
      <c r="C20" s="496"/>
      <c r="D20" s="552">
        <v>1248</v>
      </c>
      <c r="E20" s="536"/>
      <c r="F20" s="552">
        <v>1399</v>
      </c>
      <c r="G20" s="536"/>
      <c r="H20" s="552">
        <v>1722</v>
      </c>
      <c r="I20" s="536"/>
      <c r="J20" s="552">
        <v>1200</v>
      </c>
      <c r="K20" s="536"/>
      <c r="L20" s="552">
        <v>2785</v>
      </c>
      <c r="M20" s="536"/>
      <c r="N20" s="552">
        <v>2189</v>
      </c>
      <c r="O20" s="536"/>
      <c r="P20" s="552">
        <v>2847</v>
      </c>
      <c r="Q20" s="536"/>
      <c r="R20" s="552">
        <v>2691</v>
      </c>
      <c r="S20" s="536"/>
      <c r="T20" s="496">
        <v>2115</v>
      </c>
      <c r="U20" s="751"/>
      <c r="V20" s="750">
        <v>19884</v>
      </c>
      <c r="W20" s="256"/>
      <c r="X20" s="105"/>
      <c r="Y20" s="752">
        <v>4064</v>
      </c>
      <c r="Z20" s="256"/>
    </row>
    <row r="21" spans="1:26" ht="14.25" customHeight="1">
      <c r="A21" s="749" t="s">
        <v>636</v>
      </c>
      <c r="B21" s="750">
        <v>1486</v>
      </c>
      <c r="C21" s="496"/>
      <c r="D21" s="552">
        <v>1088</v>
      </c>
      <c r="E21" s="536"/>
      <c r="F21" s="552">
        <v>1235</v>
      </c>
      <c r="G21" s="536"/>
      <c r="H21" s="552">
        <v>1420</v>
      </c>
      <c r="I21" s="536"/>
      <c r="J21" s="552">
        <v>1105</v>
      </c>
      <c r="K21" s="536"/>
      <c r="L21" s="552">
        <v>2548</v>
      </c>
      <c r="M21" s="536"/>
      <c r="N21" s="552">
        <v>1984</v>
      </c>
      <c r="O21" s="536"/>
      <c r="P21" s="552">
        <v>2749</v>
      </c>
      <c r="Q21" s="536"/>
      <c r="R21" s="552">
        <v>2437</v>
      </c>
      <c r="S21" s="536"/>
      <c r="T21" s="496">
        <v>1958</v>
      </c>
      <c r="U21" s="751"/>
      <c r="V21" s="750">
        <v>18010</v>
      </c>
      <c r="W21" s="256"/>
      <c r="X21" s="105"/>
      <c r="Y21" s="752">
        <v>3704</v>
      </c>
      <c r="Z21" s="256"/>
    </row>
    <row r="22" spans="1:26" ht="14.25" customHeight="1">
      <c r="A22" s="749" t="s">
        <v>731</v>
      </c>
      <c r="B22" s="750">
        <v>1425</v>
      </c>
      <c r="C22" s="496"/>
      <c r="D22" s="552">
        <v>1039</v>
      </c>
      <c r="E22" s="536"/>
      <c r="F22" s="552">
        <v>1162</v>
      </c>
      <c r="G22" s="536"/>
      <c r="H22" s="552">
        <v>1234</v>
      </c>
      <c r="I22" s="536"/>
      <c r="J22" s="552">
        <v>1084</v>
      </c>
      <c r="K22" s="536"/>
      <c r="L22" s="552">
        <v>2400</v>
      </c>
      <c r="M22" s="536"/>
      <c r="N22" s="552">
        <v>1935</v>
      </c>
      <c r="O22" s="536"/>
      <c r="P22" s="552">
        <v>2640</v>
      </c>
      <c r="Q22" s="536"/>
      <c r="R22" s="552">
        <v>2297</v>
      </c>
      <c r="S22" s="536"/>
      <c r="T22" s="496">
        <v>1821</v>
      </c>
      <c r="U22" s="751"/>
      <c r="V22" s="750">
        <v>17037</v>
      </c>
      <c r="W22" s="256"/>
      <c r="X22" s="105"/>
      <c r="Y22" s="752">
        <v>3566</v>
      </c>
      <c r="Z22" s="256"/>
    </row>
    <row r="23" spans="1:26" ht="14.25" customHeight="1">
      <c r="A23" s="749" t="s">
        <v>637</v>
      </c>
      <c r="B23" s="750">
        <v>1418</v>
      </c>
      <c r="C23" s="496"/>
      <c r="D23" s="552">
        <v>917</v>
      </c>
      <c r="E23" s="536"/>
      <c r="F23" s="552">
        <v>1064</v>
      </c>
      <c r="G23" s="536"/>
      <c r="H23" s="552">
        <v>1018</v>
      </c>
      <c r="I23" s="536"/>
      <c r="J23" s="552">
        <v>1116</v>
      </c>
      <c r="K23" s="536"/>
      <c r="L23" s="552">
        <v>2382</v>
      </c>
      <c r="M23" s="536"/>
      <c r="N23" s="552">
        <v>1884</v>
      </c>
      <c r="O23" s="536"/>
      <c r="P23" s="552">
        <v>2631</v>
      </c>
      <c r="Q23" s="536"/>
      <c r="R23" s="552">
        <v>2229</v>
      </c>
      <c r="S23" s="536"/>
      <c r="T23" s="496">
        <v>1817</v>
      </c>
      <c r="U23" s="751"/>
      <c r="V23" s="750">
        <v>16476</v>
      </c>
      <c r="W23" s="256"/>
      <c r="X23" s="105"/>
      <c r="Y23" s="752">
        <v>3515</v>
      </c>
      <c r="Z23" s="256"/>
    </row>
    <row r="24" spans="1:26" ht="14.25" customHeight="1">
      <c r="A24" s="749" t="s">
        <v>457</v>
      </c>
      <c r="B24" s="750">
        <v>1215</v>
      </c>
      <c r="C24" s="496"/>
      <c r="D24" s="552">
        <v>818</v>
      </c>
      <c r="E24" s="536"/>
      <c r="F24" s="552">
        <v>940</v>
      </c>
      <c r="G24" s="536"/>
      <c r="H24" s="552">
        <v>829</v>
      </c>
      <c r="I24" s="536"/>
      <c r="J24" s="552">
        <v>1058</v>
      </c>
      <c r="K24" s="536"/>
      <c r="L24" s="552">
        <v>2226</v>
      </c>
      <c r="M24" s="536"/>
      <c r="N24" s="552">
        <v>1785</v>
      </c>
      <c r="O24" s="536"/>
      <c r="P24" s="552">
        <v>2485</v>
      </c>
      <c r="Q24" s="536"/>
      <c r="R24" s="552">
        <v>2061</v>
      </c>
      <c r="S24" s="536"/>
      <c r="T24" s="496">
        <v>1670</v>
      </c>
      <c r="U24" s="751"/>
      <c r="V24" s="750">
        <v>15087</v>
      </c>
      <c r="W24" s="256"/>
      <c r="X24" s="105"/>
      <c r="Y24" s="752">
        <v>3258</v>
      </c>
      <c r="Z24" s="256"/>
    </row>
    <row r="25" spans="1:26" ht="14.25" customHeight="1">
      <c r="A25" s="749" t="s">
        <v>420</v>
      </c>
      <c r="B25" s="750">
        <v>1072</v>
      </c>
      <c r="C25" s="496"/>
      <c r="D25" s="552">
        <v>705</v>
      </c>
      <c r="E25" s="536"/>
      <c r="F25" s="552">
        <v>873</v>
      </c>
      <c r="G25" s="536"/>
      <c r="H25" s="552">
        <v>668</v>
      </c>
      <c r="I25" s="536"/>
      <c r="J25" s="552">
        <v>1000</v>
      </c>
      <c r="K25" s="536"/>
      <c r="L25" s="552">
        <v>2016</v>
      </c>
      <c r="M25" s="536"/>
      <c r="N25" s="552">
        <v>1640</v>
      </c>
      <c r="O25" s="536"/>
      <c r="P25" s="552">
        <v>2254</v>
      </c>
      <c r="Q25" s="536"/>
      <c r="R25" s="552">
        <v>1930</v>
      </c>
      <c r="S25" s="536"/>
      <c r="T25" s="496">
        <v>1487</v>
      </c>
      <c r="U25" s="751"/>
      <c r="V25" s="750">
        <v>13645</v>
      </c>
      <c r="W25" s="256"/>
      <c r="X25" s="105"/>
      <c r="Y25" s="752">
        <v>2979</v>
      </c>
      <c r="Z25" s="256"/>
    </row>
    <row r="26" spans="1:26" ht="14.25" customHeight="1">
      <c r="A26" s="749" t="s">
        <v>464</v>
      </c>
      <c r="B26" s="750">
        <v>922</v>
      </c>
      <c r="C26" s="496"/>
      <c r="D26" s="552">
        <v>581</v>
      </c>
      <c r="E26" s="536"/>
      <c r="F26" s="552">
        <v>784</v>
      </c>
      <c r="G26" s="536"/>
      <c r="H26" s="552">
        <v>610</v>
      </c>
      <c r="I26" s="536"/>
      <c r="J26" s="552">
        <v>907</v>
      </c>
      <c r="K26" s="536"/>
      <c r="L26" s="552">
        <v>1878</v>
      </c>
      <c r="M26" s="536"/>
      <c r="N26" s="552">
        <v>1487</v>
      </c>
      <c r="O26" s="536"/>
      <c r="P26" s="552">
        <v>2097</v>
      </c>
      <c r="Q26" s="536"/>
      <c r="R26" s="552">
        <v>1743</v>
      </c>
      <c r="S26" s="536"/>
      <c r="T26" s="496">
        <v>1334</v>
      </c>
      <c r="U26" s="751"/>
      <c r="V26" s="750">
        <v>12343</v>
      </c>
      <c r="W26" s="256"/>
      <c r="X26" s="105"/>
      <c r="Y26" s="752">
        <v>2678</v>
      </c>
      <c r="Z26" s="256"/>
    </row>
    <row r="27" spans="1:26" ht="14.25" customHeight="1" thickBot="1">
      <c r="A27" s="738" t="s">
        <v>540</v>
      </c>
      <c r="B27" s="739">
        <v>501</v>
      </c>
      <c r="C27" s="740"/>
      <c r="D27" s="741">
        <v>196</v>
      </c>
      <c r="E27" s="742"/>
      <c r="F27" s="741">
        <v>336</v>
      </c>
      <c r="G27" s="742"/>
      <c r="H27" s="741">
        <v>176</v>
      </c>
      <c r="I27" s="742"/>
      <c r="J27" s="741">
        <v>562</v>
      </c>
      <c r="K27" s="742"/>
      <c r="L27" s="741">
        <v>1274</v>
      </c>
      <c r="M27" s="742"/>
      <c r="N27" s="741">
        <v>1079</v>
      </c>
      <c r="O27" s="742"/>
      <c r="P27" s="741">
        <v>1460</v>
      </c>
      <c r="Q27" s="742"/>
      <c r="R27" s="741">
        <v>1152</v>
      </c>
      <c r="S27" s="742"/>
      <c r="T27" s="740">
        <v>1048</v>
      </c>
      <c r="U27" s="743"/>
      <c r="V27" s="739">
        <v>7784</v>
      </c>
      <c r="W27" s="265"/>
      <c r="X27" s="105"/>
      <c r="Y27" s="744">
        <v>2148</v>
      </c>
      <c r="Z27" s="573"/>
    </row>
    <row r="28" spans="1:26" s="72" customFormat="1" ht="14.25" customHeight="1" hidden="1">
      <c r="A28" s="78" t="s">
        <v>523</v>
      </c>
      <c r="B28" s="79">
        <v>232</v>
      </c>
      <c r="C28" s="79"/>
      <c r="D28" s="79">
        <v>92</v>
      </c>
      <c r="E28" s="80"/>
      <c r="F28" s="79">
        <v>159</v>
      </c>
      <c r="G28" s="80"/>
      <c r="H28" s="79">
        <v>89</v>
      </c>
      <c r="I28" s="80"/>
      <c r="J28" s="79">
        <v>288</v>
      </c>
      <c r="K28" s="79"/>
      <c r="L28" s="79">
        <v>614</v>
      </c>
      <c r="M28" s="79"/>
      <c r="N28" s="79">
        <v>532</v>
      </c>
      <c r="O28" s="79"/>
      <c r="P28" s="79">
        <v>700</v>
      </c>
      <c r="Q28" s="79"/>
      <c r="R28" s="79">
        <v>546</v>
      </c>
      <c r="S28" s="79"/>
      <c r="T28" s="79">
        <v>498</v>
      </c>
      <c r="U28" s="81"/>
      <c r="V28" s="79">
        <f>SUM(B28:U28)</f>
        <v>3750</v>
      </c>
      <c r="W28" s="79"/>
      <c r="X28" s="79"/>
      <c r="Y28" s="79">
        <v>1066</v>
      </c>
      <c r="Z28" s="79"/>
    </row>
    <row r="29" spans="1:26" s="72" customFormat="1" ht="18" customHeight="1" hidden="1">
      <c r="A29" s="78" t="s">
        <v>524</v>
      </c>
      <c r="B29" s="79">
        <v>269</v>
      </c>
      <c r="C29" s="79"/>
      <c r="D29" s="79">
        <v>104</v>
      </c>
      <c r="E29" s="80"/>
      <c r="F29" s="79">
        <v>177</v>
      </c>
      <c r="G29" s="80"/>
      <c r="H29" s="79">
        <v>87</v>
      </c>
      <c r="I29" s="80"/>
      <c r="J29" s="79">
        <v>274</v>
      </c>
      <c r="K29" s="79"/>
      <c r="L29" s="79">
        <v>660</v>
      </c>
      <c r="M29" s="79"/>
      <c r="N29" s="79">
        <v>547</v>
      </c>
      <c r="O29" s="79"/>
      <c r="P29" s="79">
        <v>760</v>
      </c>
      <c r="Q29" s="79"/>
      <c r="R29" s="79">
        <v>606</v>
      </c>
      <c r="S29" s="79"/>
      <c r="T29" s="79">
        <v>550</v>
      </c>
      <c r="U29" s="81"/>
      <c r="V29" s="79">
        <f>SUM(B29:U29)</f>
        <v>4034</v>
      </c>
      <c r="W29" s="79"/>
      <c r="X29" s="79"/>
      <c r="Y29" s="79">
        <v>1082</v>
      </c>
      <c r="Z29" s="79"/>
    </row>
    <row r="30" spans="2:25" ht="3.75" customHeight="1">
      <c r="B30" s="5"/>
      <c r="D30" s="5"/>
      <c r="F30" s="5"/>
      <c r="H30" s="5"/>
      <c r="J30" s="5"/>
      <c r="N30" s="5"/>
      <c r="P30" s="5"/>
      <c r="R30" s="5"/>
      <c r="T30" s="5"/>
      <c r="Y30" s="36"/>
    </row>
    <row r="31" spans="1:25" ht="16.5" customHeight="1" thickBot="1">
      <c r="A31" s="969" t="s">
        <v>600</v>
      </c>
      <c r="B31" s="5"/>
      <c r="D31" s="5"/>
      <c r="F31" s="5"/>
      <c r="H31" s="5"/>
      <c r="J31" s="5"/>
      <c r="N31" s="5"/>
      <c r="P31" s="5"/>
      <c r="R31" s="5"/>
      <c r="T31" s="5"/>
      <c r="X31" s="5"/>
      <c r="Y31" s="36" t="s">
        <v>598</v>
      </c>
    </row>
    <row r="32" spans="1:28" ht="14.25" customHeight="1" thickBot="1">
      <c r="A32" s="578" t="s">
        <v>502</v>
      </c>
      <c r="B32" s="1465" t="s">
        <v>263</v>
      </c>
      <c r="C32" s="1310"/>
      <c r="D32" s="1463" t="s">
        <v>222</v>
      </c>
      <c r="E32" s="1464"/>
      <c r="F32" s="1463" t="s">
        <v>223</v>
      </c>
      <c r="G32" s="1464"/>
      <c r="H32" s="1463" t="s">
        <v>599</v>
      </c>
      <c r="I32" s="1464"/>
      <c r="J32" s="1463" t="s">
        <v>229</v>
      </c>
      <c r="K32" s="1464"/>
      <c r="L32" s="1463" t="s">
        <v>264</v>
      </c>
      <c r="M32" s="1464"/>
      <c r="N32" s="1463" t="s">
        <v>230</v>
      </c>
      <c r="O32" s="1464"/>
      <c r="P32" s="1463" t="s">
        <v>355</v>
      </c>
      <c r="Q32" s="1464"/>
      <c r="R32" s="1463" t="s">
        <v>356</v>
      </c>
      <c r="S32" s="1464"/>
      <c r="T32" s="1310" t="s">
        <v>265</v>
      </c>
      <c r="U32" s="1409"/>
      <c r="V32" s="1465" t="s">
        <v>519</v>
      </c>
      <c r="W32" s="1466"/>
      <c r="X32" s="577"/>
      <c r="Y32" s="1461" t="s">
        <v>189</v>
      </c>
      <c r="Z32" s="1462"/>
      <c r="AA32" s="72" t="s">
        <v>523</v>
      </c>
      <c r="AB32" s="72" t="s">
        <v>524</v>
      </c>
    </row>
    <row r="33" spans="1:28" ht="14.25" customHeight="1" hidden="1">
      <c r="A33" s="9" t="s">
        <v>509</v>
      </c>
      <c r="B33" s="572">
        <v>718</v>
      </c>
      <c r="C33" s="105"/>
      <c r="D33" s="580">
        <v>559</v>
      </c>
      <c r="E33" s="581"/>
      <c r="F33" s="580">
        <v>647</v>
      </c>
      <c r="G33" s="581"/>
      <c r="H33" s="580">
        <v>740</v>
      </c>
      <c r="I33" s="581"/>
      <c r="J33" s="580">
        <v>678</v>
      </c>
      <c r="K33" s="581"/>
      <c r="L33" s="580">
        <v>1361</v>
      </c>
      <c r="M33" s="581"/>
      <c r="N33" s="580">
        <v>1203</v>
      </c>
      <c r="O33" s="581"/>
      <c r="P33" s="580">
        <v>1544</v>
      </c>
      <c r="Q33" s="581"/>
      <c r="R33" s="580">
        <v>1163</v>
      </c>
      <c r="S33" s="581"/>
      <c r="T33" s="105">
        <v>1049</v>
      </c>
      <c r="U33" s="68"/>
      <c r="V33" s="572">
        <v>9662</v>
      </c>
      <c r="W33" s="530"/>
      <c r="X33" s="798"/>
      <c r="Y33" s="480">
        <f aca="true" t="shared" si="0" ref="Y33:Y39">SUM(AA33:AB33)</f>
        <v>1973</v>
      </c>
      <c r="Z33" s="530"/>
      <c r="AA33" s="81">
        <v>808</v>
      </c>
      <c r="AB33" s="81">
        <v>1165</v>
      </c>
    </row>
    <row r="34" spans="1:28" ht="14.25" customHeight="1">
      <c r="A34" s="1143" t="s">
        <v>87</v>
      </c>
      <c r="B34" s="579">
        <v>666</v>
      </c>
      <c r="C34" s="575"/>
      <c r="D34" s="582">
        <v>466</v>
      </c>
      <c r="E34" s="583"/>
      <c r="F34" s="582">
        <v>582</v>
      </c>
      <c r="G34" s="583"/>
      <c r="H34" s="582">
        <v>629</v>
      </c>
      <c r="I34" s="583"/>
      <c r="J34" s="582">
        <v>576</v>
      </c>
      <c r="K34" s="583"/>
      <c r="L34" s="582">
        <v>1235</v>
      </c>
      <c r="M34" s="583"/>
      <c r="N34" s="582">
        <v>1050</v>
      </c>
      <c r="O34" s="583"/>
      <c r="P34" s="582">
        <v>1273</v>
      </c>
      <c r="Q34" s="583"/>
      <c r="R34" s="582">
        <v>947</v>
      </c>
      <c r="S34" s="583"/>
      <c r="T34" s="575">
        <v>904</v>
      </c>
      <c r="U34" s="576"/>
      <c r="V34" s="579">
        <v>8328</v>
      </c>
      <c r="W34" s="736"/>
      <c r="X34" s="105"/>
      <c r="Y34" s="737">
        <f t="shared" si="0"/>
        <v>1884</v>
      </c>
      <c r="Z34" s="736"/>
      <c r="AA34" s="81">
        <v>717</v>
      </c>
      <c r="AB34" s="81">
        <v>1167</v>
      </c>
    </row>
    <row r="35" spans="1:28" ht="14.25" customHeight="1">
      <c r="A35" s="749" t="s">
        <v>636</v>
      </c>
      <c r="B35" s="750">
        <v>454</v>
      </c>
      <c r="C35" s="496"/>
      <c r="D35" s="552">
        <v>340</v>
      </c>
      <c r="E35" s="536"/>
      <c r="F35" s="552">
        <v>443</v>
      </c>
      <c r="G35" s="536"/>
      <c r="H35" s="552">
        <v>439</v>
      </c>
      <c r="I35" s="536"/>
      <c r="J35" s="552">
        <v>522</v>
      </c>
      <c r="K35" s="536"/>
      <c r="L35" s="552">
        <v>1071</v>
      </c>
      <c r="M35" s="536"/>
      <c r="N35" s="552">
        <v>865</v>
      </c>
      <c r="O35" s="536"/>
      <c r="P35" s="552">
        <v>1105</v>
      </c>
      <c r="Q35" s="536"/>
      <c r="R35" s="552">
        <v>773</v>
      </c>
      <c r="S35" s="536"/>
      <c r="T35" s="496">
        <v>785</v>
      </c>
      <c r="U35" s="751"/>
      <c r="V35" s="750">
        <v>6797</v>
      </c>
      <c r="W35" s="256"/>
      <c r="X35" s="105"/>
      <c r="Y35" s="752">
        <f t="shared" si="0"/>
        <v>1398</v>
      </c>
      <c r="Z35" s="256"/>
      <c r="AA35" s="81">
        <v>525</v>
      </c>
      <c r="AB35" s="81">
        <v>873</v>
      </c>
    </row>
    <row r="36" spans="1:28" ht="14.25" customHeight="1">
      <c r="A36" s="749" t="s">
        <v>731</v>
      </c>
      <c r="B36" s="750">
        <v>406</v>
      </c>
      <c r="C36" s="496"/>
      <c r="D36" s="552">
        <v>296</v>
      </c>
      <c r="E36" s="536"/>
      <c r="F36" s="552">
        <v>368</v>
      </c>
      <c r="G36" s="536"/>
      <c r="H36" s="552">
        <v>340</v>
      </c>
      <c r="I36" s="536"/>
      <c r="J36" s="552">
        <v>433</v>
      </c>
      <c r="K36" s="536"/>
      <c r="L36" s="552">
        <v>942</v>
      </c>
      <c r="M36" s="536"/>
      <c r="N36" s="552">
        <v>776</v>
      </c>
      <c r="O36" s="536"/>
      <c r="P36" s="552">
        <v>1046</v>
      </c>
      <c r="Q36" s="536"/>
      <c r="R36" s="552">
        <v>659</v>
      </c>
      <c r="S36" s="536"/>
      <c r="T36" s="496">
        <v>663</v>
      </c>
      <c r="U36" s="751"/>
      <c r="V36" s="750">
        <v>5929</v>
      </c>
      <c r="W36" s="256"/>
      <c r="X36" s="105"/>
      <c r="Y36" s="752">
        <f t="shared" si="0"/>
        <v>1276</v>
      </c>
      <c r="Z36" s="256"/>
      <c r="AA36" s="81">
        <v>490</v>
      </c>
      <c r="AB36" s="81">
        <v>786</v>
      </c>
    </row>
    <row r="37" spans="1:28" ht="14.25" customHeight="1">
      <c r="A37" s="749" t="s">
        <v>637</v>
      </c>
      <c r="B37" s="750">
        <v>429</v>
      </c>
      <c r="C37" s="496"/>
      <c r="D37" s="552">
        <v>323</v>
      </c>
      <c r="E37" s="536"/>
      <c r="F37" s="552">
        <v>349</v>
      </c>
      <c r="G37" s="536"/>
      <c r="H37" s="552">
        <v>298</v>
      </c>
      <c r="I37" s="536"/>
      <c r="J37" s="552">
        <v>383</v>
      </c>
      <c r="K37" s="536"/>
      <c r="L37" s="552">
        <v>834</v>
      </c>
      <c r="M37" s="536"/>
      <c r="N37" s="552">
        <v>784</v>
      </c>
      <c r="O37" s="536"/>
      <c r="P37" s="552">
        <v>976</v>
      </c>
      <c r="Q37" s="536"/>
      <c r="R37" s="552">
        <v>635</v>
      </c>
      <c r="S37" s="536"/>
      <c r="T37" s="496">
        <v>661</v>
      </c>
      <c r="U37" s="751"/>
      <c r="V37" s="750">
        <v>5672</v>
      </c>
      <c r="W37" s="256"/>
      <c r="X37" s="105"/>
      <c r="Y37" s="752">
        <f t="shared" si="0"/>
        <v>1199</v>
      </c>
      <c r="Z37" s="256"/>
      <c r="AA37" s="81">
        <v>470</v>
      </c>
      <c r="AB37" s="81">
        <v>729</v>
      </c>
    </row>
    <row r="38" spans="1:28" ht="14.25" customHeight="1">
      <c r="A38" s="749" t="s">
        <v>457</v>
      </c>
      <c r="B38" s="750">
        <v>407</v>
      </c>
      <c r="C38" s="496"/>
      <c r="D38" s="552">
        <v>252</v>
      </c>
      <c r="E38" s="536"/>
      <c r="F38" s="552">
        <v>318</v>
      </c>
      <c r="G38" s="536"/>
      <c r="H38" s="552">
        <v>259</v>
      </c>
      <c r="I38" s="536"/>
      <c r="J38" s="552">
        <v>391</v>
      </c>
      <c r="K38" s="536"/>
      <c r="L38" s="552">
        <v>836</v>
      </c>
      <c r="M38" s="536"/>
      <c r="N38" s="552">
        <v>682</v>
      </c>
      <c r="O38" s="536"/>
      <c r="P38" s="552">
        <v>900</v>
      </c>
      <c r="Q38" s="536"/>
      <c r="R38" s="552">
        <v>637</v>
      </c>
      <c r="S38" s="536"/>
      <c r="T38" s="496">
        <v>627</v>
      </c>
      <c r="U38" s="751"/>
      <c r="V38" s="750">
        <v>5309</v>
      </c>
      <c r="W38" s="256"/>
      <c r="X38" s="105"/>
      <c r="Y38" s="752">
        <f t="shared" si="0"/>
        <v>1119</v>
      </c>
      <c r="Z38" s="256"/>
      <c r="AA38" s="81">
        <v>437</v>
      </c>
      <c r="AB38" s="81">
        <v>682</v>
      </c>
    </row>
    <row r="39" spans="1:28" ht="14.25" customHeight="1">
      <c r="A39" s="749" t="s">
        <v>420</v>
      </c>
      <c r="B39" s="750">
        <v>334</v>
      </c>
      <c r="C39" s="496"/>
      <c r="D39" s="552">
        <v>236</v>
      </c>
      <c r="E39" s="536"/>
      <c r="F39" s="552">
        <v>271</v>
      </c>
      <c r="G39" s="536"/>
      <c r="H39" s="552">
        <v>190</v>
      </c>
      <c r="I39" s="536"/>
      <c r="J39" s="552">
        <v>323</v>
      </c>
      <c r="K39" s="536"/>
      <c r="L39" s="552">
        <v>732</v>
      </c>
      <c r="M39" s="536"/>
      <c r="N39" s="552">
        <v>647</v>
      </c>
      <c r="O39" s="536"/>
      <c r="P39" s="552">
        <v>804</v>
      </c>
      <c r="Q39" s="536"/>
      <c r="R39" s="552">
        <v>577</v>
      </c>
      <c r="S39" s="536"/>
      <c r="T39" s="496">
        <v>502</v>
      </c>
      <c r="U39" s="751"/>
      <c r="V39" s="750">
        <v>4616</v>
      </c>
      <c r="W39" s="256"/>
      <c r="X39" s="105"/>
      <c r="Y39" s="752">
        <f t="shared" si="0"/>
        <v>956</v>
      </c>
      <c r="Z39" s="256"/>
      <c r="AA39" s="81">
        <v>402</v>
      </c>
      <c r="AB39" s="81">
        <v>554</v>
      </c>
    </row>
    <row r="40" spans="1:28" ht="14.25" customHeight="1">
      <c r="A40" s="749" t="s">
        <v>464</v>
      </c>
      <c r="B40" s="750">
        <v>258</v>
      </c>
      <c r="C40" s="531" t="s">
        <v>822</v>
      </c>
      <c r="D40" s="552">
        <v>88</v>
      </c>
      <c r="E40" s="561" t="s">
        <v>822</v>
      </c>
      <c r="F40" s="552">
        <v>140</v>
      </c>
      <c r="G40" s="561" t="s">
        <v>822</v>
      </c>
      <c r="H40" s="552">
        <v>86</v>
      </c>
      <c r="I40" s="561" t="s">
        <v>822</v>
      </c>
      <c r="J40" s="552">
        <v>284</v>
      </c>
      <c r="K40" s="561" t="s">
        <v>822</v>
      </c>
      <c r="L40" s="552">
        <v>616</v>
      </c>
      <c r="M40" s="561" t="s">
        <v>822</v>
      </c>
      <c r="N40" s="552">
        <v>544</v>
      </c>
      <c r="O40" s="561" t="s">
        <v>822</v>
      </c>
      <c r="P40" s="552">
        <v>664</v>
      </c>
      <c r="Q40" s="561" t="s">
        <v>822</v>
      </c>
      <c r="R40" s="552">
        <v>463</v>
      </c>
      <c r="S40" s="561" t="s">
        <v>822</v>
      </c>
      <c r="T40" s="496">
        <v>422</v>
      </c>
      <c r="U40" s="531" t="s">
        <v>822</v>
      </c>
      <c r="V40" s="750">
        <v>3565</v>
      </c>
      <c r="W40" s="543" t="s">
        <v>822</v>
      </c>
      <c r="X40" s="105"/>
      <c r="Y40" s="752">
        <f>SUM(AA40:AB40)</f>
        <v>856</v>
      </c>
      <c r="Z40" s="543" t="s">
        <v>822</v>
      </c>
      <c r="AA40" s="81">
        <v>366</v>
      </c>
      <c r="AB40" s="81">
        <v>490</v>
      </c>
    </row>
    <row r="41" spans="1:30" ht="14.25" customHeight="1" thickBot="1">
      <c r="A41" s="749" t="s">
        <v>540</v>
      </c>
      <c r="B41" s="750">
        <v>182</v>
      </c>
      <c r="C41" s="531" t="s">
        <v>732</v>
      </c>
      <c r="D41" s="552">
        <v>70</v>
      </c>
      <c r="E41" s="561" t="s">
        <v>732</v>
      </c>
      <c r="F41" s="552">
        <v>132</v>
      </c>
      <c r="G41" s="561" t="s">
        <v>732</v>
      </c>
      <c r="H41" s="552">
        <v>64</v>
      </c>
      <c r="I41" s="561" t="s">
        <v>732</v>
      </c>
      <c r="J41" s="552">
        <v>219</v>
      </c>
      <c r="K41" s="561" t="s">
        <v>732</v>
      </c>
      <c r="L41" s="552">
        <v>529</v>
      </c>
      <c r="M41" s="561" t="s">
        <v>732</v>
      </c>
      <c r="N41" s="552">
        <v>455</v>
      </c>
      <c r="O41" s="561" t="s">
        <v>732</v>
      </c>
      <c r="P41" s="552">
        <v>566</v>
      </c>
      <c r="Q41" s="561" t="s">
        <v>732</v>
      </c>
      <c r="R41" s="552">
        <v>420</v>
      </c>
      <c r="S41" s="561" t="s">
        <v>732</v>
      </c>
      <c r="T41" s="496">
        <v>383</v>
      </c>
      <c r="U41" s="531" t="s">
        <v>732</v>
      </c>
      <c r="V41" s="750">
        <v>3020</v>
      </c>
      <c r="W41" s="543" t="s">
        <v>732</v>
      </c>
      <c r="X41" s="105"/>
      <c r="Y41" s="744">
        <v>784</v>
      </c>
      <c r="Z41" s="748" t="s">
        <v>732</v>
      </c>
      <c r="AA41" s="81"/>
      <c r="AB41" s="81"/>
      <c r="AD41" s="1"/>
    </row>
    <row r="42" spans="1:26" ht="14.25" customHeight="1" thickBot="1">
      <c r="A42" s="738" t="s">
        <v>727</v>
      </c>
      <c r="B42" s="739" t="s">
        <v>821</v>
      </c>
      <c r="C42" s="745"/>
      <c r="D42" s="741" t="s">
        <v>821</v>
      </c>
      <c r="E42" s="746"/>
      <c r="F42" s="741" t="s">
        <v>821</v>
      </c>
      <c r="G42" s="746"/>
      <c r="H42" s="741" t="s">
        <v>821</v>
      </c>
      <c r="I42" s="746"/>
      <c r="J42" s="741" t="s">
        <v>821</v>
      </c>
      <c r="K42" s="746"/>
      <c r="L42" s="741" t="s">
        <v>821</v>
      </c>
      <c r="M42" s="746"/>
      <c r="N42" s="741" t="s">
        <v>821</v>
      </c>
      <c r="O42" s="746"/>
      <c r="P42" s="740" t="s">
        <v>821</v>
      </c>
      <c r="Q42" s="745"/>
      <c r="R42" s="741" t="s">
        <v>821</v>
      </c>
      <c r="S42" s="746"/>
      <c r="T42" s="740" t="s">
        <v>821</v>
      </c>
      <c r="U42" s="747"/>
      <c r="V42" s="739">
        <v>3118</v>
      </c>
      <c r="W42" s="748" t="s">
        <v>732</v>
      </c>
      <c r="X42" s="106"/>
      <c r="Y42" s="105"/>
      <c r="Z42" s="106"/>
    </row>
    <row r="43" spans="1:24" ht="16.5" customHeight="1">
      <c r="A43" s="25" t="s">
        <v>34</v>
      </c>
      <c r="J43" s="25" t="s">
        <v>810</v>
      </c>
      <c r="K43" s="25"/>
      <c r="L43" s="25"/>
      <c r="M43" s="25"/>
      <c r="N43" s="25"/>
      <c r="O43" s="25"/>
      <c r="P43" s="25"/>
      <c r="Q43" s="25"/>
      <c r="R43" s="25"/>
      <c r="S43" s="25"/>
      <c r="T43" s="25"/>
      <c r="V43" s="71"/>
      <c r="W43" s="71"/>
      <c r="X43" s="71"/>
    </row>
    <row r="44" spans="1:24" ht="16.5" customHeight="1">
      <c r="A44" s="25" t="s">
        <v>809</v>
      </c>
      <c r="J44" s="24"/>
      <c r="K44" s="24"/>
      <c r="L44" s="24"/>
      <c r="M44" s="24"/>
      <c r="N44" s="24"/>
      <c r="V44" s="14"/>
      <c r="W44" s="71"/>
      <c r="X44" s="71"/>
    </row>
    <row r="45" spans="1:24" ht="16.5" customHeight="1">
      <c r="A45" s="25" t="s">
        <v>746</v>
      </c>
      <c r="V45" s="14"/>
      <c r="W45" s="71"/>
      <c r="X45" s="71"/>
    </row>
    <row r="46" s="969" customFormat="1" ht="16.5" customHeight="1">
      <c r="A46" s="25" t="s">
        <v>756</v>
      </c>
    </row>
    <row r="47" spans="1:14" ht="13.5">
      <c r="A47" s="25"/>
      <c r="N47" s="59"/>
    </row>
  </sheetData>
  <sheetProtection/>
  <mergeCells count="45">
    <mergeCell ref="B7:C7"/>
    <mergeCell ref="B6:C6"/>
    <mergeCell ref="A9:C9"/>
    <mergeCell ref="B12:C12"/>
    <mergeCell ref="B11:C11"/>
    <mergeCell ref="B18:C18"/>
    <mergeCell ref="B10:C10"/>
    <mergeCell ref="F32:G32"/>
    <mergeCell ref="B8:C8"/>
    <mergeCell ref="F18:G18"/>
    <mergeCell ref="D18:E18"/>
    <mergeCell ref="B32:C32"/>
    <mergeCell ref="L2:M2"/>
    <mergeCell ref="P32:Q32"/>
    <mergeCell ref="A4:C4"/>
    <mergeCell ref="A5:C5"/>
    <mergeCell ref="A2:C2"/>
    <mergeCell ref="D2:E2"/>
    <mergeCell ref="F2:G2"/>
    <mergeCell ref="H2:I2"/>
    <mergeCell ref="D32:E32"/>
    <mergeCell ref="J2:K2"/>
    <mergeCell ref="T2:W2"/>
    <mergeCell ref="T3:U3"/>
    <mergeCell ref="V3:W3"/>
    <mergeCell ref="N2:O2"/>
    <mergeCell ref="P2:Q2"/>
    <mergeCell ref="R2:S2"/>
    <mergeCell ref="H32:I32"/>
    <mergeCell ref="R18:S18"/>
    <mergeCell ref="P18:Q18"/>
    <mergeCell ref="J32:K32"/>
    <mergeCell ref="L18:M18"/>
    <mergeCell ref="R32:S32"/>
    <mergeCell ref="H18:I18"/>
    <mergeCell ref="Y18:Z18"/>
    <mergeCell ref="Y32:Z32"/>
    <mergeCell ref="N18:O18"/>
    <mergeCell ref="J18:K18"/>
    <mergeCell ref="L32:M32"/>
    <mergeCell ref="N32:O32"/>
    <mergeCell ref="T32:U32"/>
    <mergeCell ref="V32:W32"/>
    <mergeCell ref="T18:U18"/>
    <mergeCell ref="V18:W18"/>
  </mergeCells>
  <printOptions/>
  <pageMargins left="0.7874015748031497" right="0.984251968503937" top="0.3937007874015748" bottom="0.3937007874015748" header="0.5118110236220472" footer="0.1968503937007874"/>
  <pageSetup horizontalDpi="600" verticalDpi="600" orientation="landscape" paperSize="9" scale="95" r:id="rId1"/>
  <headerFooter alignWithMargins="0">
    <oddFooter>&amp;R&amp;"ＭＳ Ｐ明朝,標準"&amp;10－１７－</oddFooter>
  </headerFooter>
</worksheet>
</file>

<file path=xl/worksheets/sheet2.xml><?xml version="1.0" encoding="utf-8"?>
<worksheet xmlns="http://schemas.openxmlformats.org/spreadsheetml/2006/main" xmlns:r="http://schemas.openxmlformats.org/officeDocument/2006/relationships">
  <dimension ref="A1:K35"/>
  <sheetViews>
    <sheetView tabSelected="1" view="pageLayout" zoomScaleNormal="90" workbookViewId="0" topLeftCell="A1">
      <selection activeCell="M12" sqref="M12"/>
    </sheetView>
  </sheetViews>
  <sheetFormatPr defaultColWidth="9.00390625" defaultRowHeight="13.5"/>
  <cols>
    <col min="1" max="1" width="9.625" style="1" customWidth="1"/>
    <col min="2" max="2" width="30.625" style="1" customWidth="1"/>
    <col min="3" max="4" width="6.25390625" style="40" customWidth="1"/>
    <col min="5" max="6" width="5.625" style="1" customWidth="1"/>
    <col min="7" max="7" width="30.625" style="1" customWidth="1"/>
    <col min="8" max="9" width="5.625" style="40" customWidth="1"/>
    <col min="10" max="10" width="10.25390625" style="1" customWidth="1"/>
    <col min="11" max="16384" width="9.00390625" style="1" customWidth="1"/>
  </cols>
  <sheetData>
    <row r="1" spans="1:10" ht="30" customHeight="1">
      <c r="A1" s="60"/>
      <c r="B1" s="61"/>
      <c r="C1" s="61"/>
      <c r="D1" s="61"/>
      <c r="E1" s="61"/>
      <c r="F1" s="61"/>
      <c r="G1" s="61"/>
      <c r="H1" s="61"/>
      <c r="I1" s="61"/>
      <c r="J1" s="1210"/>
    </row>
    <row r="2" spans="1:10" ht="15.75" customHeight="1">
      <c r="A2" s="5"/>
      <c r="B2" s="772" t="s">
        <v>227</v>
      </c>
      <c r="C2" s="38"/>
      <c r="D2" s="38"/>
      <c r="E2" s="10"/>
      <c r="F2" s="5"/>
      <c r="G2" s="772" t="s">
        <v>573</v>
      </c>
      <c r="H2" s="35"/>
      <c r="I2" s="35"/>
      <c r="J2" s="5"/>
    </row>
    <row r="3" spans="1:10" ht="15.75" customHeight="1">
      <c r="A3" s="5"/>
      <c r="B3" s="2" t="s">
        <v>48</v>
      </c>
      <c r="C3" s="41"/>
      <c r="D3" s="110" t="s">
        <v>127</v>
      </c>
      <c r="E3" s="10"/>
      <c r="F3" s="5"/>
      <c r="G3" s="3" t="s">
        <v>245</v>
      </c>
      <c r="H3" s="35"/>
      <c r="I3" s="35">
        <v>32</v>
      </c>
      <c r="J3" s="5"/>
    </row>
    <row r="4" spans="1:10" ht="15.75" customHeight="1">
      <c r="A4" s="5"/>
      <c r="B4" s="3" t="s">
        <v>557</v>
      </c>
      <c r="C4" s="42"/>
      <c r="D4" s="39">
        <v>1</v>
      </c>
      <c r="E4" s="10"/>
      <c r="F4" s="5"/>
      <c r="G4" s="3" t="s">
        <v>558</v>
      </c>
      <c r="H4" s="35"/>
      <c r="I4" s="35">
        <v>33</v>
      </c>
      <c r="J4" s="5"/>
    </row>
    <row r="5" spans="1:10" ht="15.75" customHeight="1">
      <c r="A5" s="5"/>
      <c r="B5" s="3" t="s">
        <v>559</v>
      </c>
      <c r="C5" s="42"/>
      <c r="D5" s="39">
        <v>2</v>
      </c>
      <c r="E5" s="50"/>
      <c r="F5" s="5"/>
      <c r="G5" s="24" t="s">
        <v>424</v>
      </c>
      <c r="H5" s="49"/>
      <c r="I5" s="49">
        <v>33</v>
      </c>
      <c r="J5" s="5"/>
    </row>
    <row r="6" spans="1:10" ht="15.75" customHeight="1">
      <c r="A6" s="5"/>
      <c r="B6" s="2"/>
      <c r="C6" s="41"/>
      <c r="D6" s="41"/>
      <c r="E6" s="10"/>
      <c r="F6" s="5"/>
      <c r="G6" s="3" t="s">
        <v>560</v>
      </c>
      <c r="H6" s="35"/>
      <c r="I6" s="35">
        <v>34</v>
      </c>
      <c r="J6" s="5"/>
    </row>
    <row r="7" spans="1:10" ht="15.75" customHeight="1">
      <c r="A7" s="5"/>
      <c r="B7" s="772" t="s">
        <v>228</v>
      </c>
      <c r="C7" s="43"/>
      <c r="D7" s="43"/>
      <c r="E7" s="10"/>
      <c r="F7" s="5"/>
      <c r="G7" s="3" t="s">
        <v>561</v>
      </c>
      <c r="H7" s="35"/>
      <c r="I7" s="35" t="s">
        <v>352</v>
      </c>
      <c r="J7" s="5"/>
    </row>
    <row r="8" spans="1:9" ht="15.75" customHeight="1">
      <c r="A8" s="5"/>
      <c r="B8" s="3" t="s">
        <v>66</v>
      </c>
      <c r="C8" s="42"/>
      <c r="D8" s="42" t="s">
        <v>126</v>
      </c>
      <c r="E8" s="10"/>
      <c r="F8" s="5"/>
      <c r="G8" s="3" t="s">
        <v>294</v>
      </c>
      <c r="H8" s="35"/>
      <c r="I8" s="35">
        <v>37</v>
      </c>
    </row>
    <row r="9" spans="1:9" ht="15.75" customHeight="1">
      <c r="A9" s="5"/>
      <c r="B9" s="3" t="s">
        <v>562</v>
      </c>
      <c r="C9" s="42"/>
      <c r="D9" s="42" t="s">
        <v>128</v>
      </c>
      <c r="E9" s="10"/>
      <c r="F9" s="5"/>
      <c r="G9" s="3" t="s">
        <v>563</v>
      </c>
      <c r="H9" s="35"/>
      <c r="I9" s="35">
        <v>38</v>
      </c>
    </row>
    <row r="10" spans="1:9" ht="15.75" customHeight="1">
      <c r="A10" s="5"/>
      <c r="B10" s="3" t="s">
        <v>350</v>
      </c>
      <c r="C10" s="42"/>
      <c r="D10" s="39">
        <v>5</v>
      </c>
      <c r="E10" s="10"/>
      <c r="F10" s="5"/>
      <c r="G10" s="3" t="s">
        <v>564</v>
      </c>
      <c r="H10" s="35"/>
      <c r="I10" s="35">
        <v>39</v>
      </c>
    </row>
    <row r="11" spans="1:9" ht="15.75" customHeight="1">
      <c r="A11" s="5"/>
      <c r="B11" s="3" t="s">
        <v>64</v>
      </c>
      <c r="C11" s="42"/>
      <c r="D11" s="42" t="s">
        <v>529</v>
      </c>
      <c r="E11" s="10"/>
      <c r="F11" s="5"/>
      <c r="G11" s="3" t="s">
        <v>565</v>
      </c>
      <c r="H11" s="35"/>
      <c r="I11" s="35">
        <v>40</v>
      </c>
    </row>
    <row r="12" spans="1:9" ht="15.75" customHeight="1">
      <c r="A12" s="5"/>
      <c r="B12" s="3" t="s">
        <v>60</v>
      </c>
      <c r="C12" s="42"/>
      <c r="D12" s="42" t="s">
        <v>129</v>
      </c>
      <c r="E12" s="10"/>
      <c r="F12" s="5"/>
      <c r="G12" s="3" t="s">
        <v>61</v>
      </c>
      <c r="H12" s="35"/>
      <c r="I12" s="35">
        <v>41</v>
      </c>
    </row>
    <row r="13" spans="1:10" ht="15.75" customHeight="1">
      <c r="A13" s="5"/>
      <c r="B13" s="3" t="s">
        <v>351</v>
      </c>
      <c r="C13" s="42"/>
      <c r="D13" s="39" t="s">
        <v>783</v>
      </c>
      <c r="E13" s="10"/>
      <c r="F13" s="5"/>
      <c r="G13" s="3" t="s">
        <v>69</v>
      </c>
      <c r="J13" s="5"/>
    </row>
    <row r="14" spans="1:10" ht="15.75" customHeight="1">
      <c r="A14" s="5"/>
      <c r="B14" s="3" t="s">
        <v>165</v>
      </c>
      <c r="C14" s="34"/>
      <c r="D14" s="35">
        <v>11</v>
      </c>
      <c r="E14" s="902"/>
      <c r="F14" s="5"/>
      <c r="G14" s="3"/>
      <c r="H14" s="35"/>
      <c r="I14" s="35"/>
      <c r="J14" s="5"/>
    </row>
    <row r="15" spans="1:10" ht="15.75" customHeight="1">
      <c r="A15" s="5"/>
      <c r="B15" s="3" t="s">
        <v>65</v>
      </c>
      <c r="C15" s="42"/>
      <c r="D15" s="110">
        <v>12</v>
      </c>
      <c r="E15" s="10"/>
      <c r="F15" s="5"/>
      <c r="G15" s="772" t="s">
        <v>574</v>
      </c>
      <c r="H15" s="35"/>
      <c r="I15" s="35"/>
      <c r="J15" s="5"/>
    </row>
    <row r="16" spans="1:10" ht="15.75" customHeight="1">
      <c r="A16" s="5"/>
      <c r="B16" s="3" t="s">
        <v>885</v>
      </c>
      <c r="C16" s="39"/>
      <c r="D16" s="39">
        <v>13</v>
      </c>
      <c r="E16" s="10"/>
      <c r="F16" s="5"/>
      <c r="G16" s="3" t="s">
        <v>886</v>
      </c>
      <c r="H16" s="35"/>
      <c r="I16" s="35" t="s">
        <v>887</v>
      </c>
      <c r="J16" s="5"/>
    </row>
    <row r="17" spans="1:10" ht="15.75" customHeight="1">
      <c r="A17" s="5"/>
      <c r="B17" s="3" t="s">
        <v>888</v>
      </c>
      <c r="C17" s="39"/>
      <c r="D17" s="39">
        <v>14</v>
      </c>
      <c r="E17" s="10"/>
      <c r="F17" s="5"/>
      <c r="G17" s="3" t="s">
        <v>70</v>
      </c>
      <c r="H17" s="35"/>
      <c r="I17" s="35" t="s">
        <v>889</v>
      </c>
      <c r="J17" s="5"/>
    </row>
    <row r="18" spans="1:10" ht="15.75" customHeight="1">
      <c r="A18" s="5"/>
      <c r="B18" s="3" t="s">
        <v>890</v>
      </c>
      <c r="C18" s="39"/>
      <c r="D18" s="39">
        <v>15</v>
      </c>
      <c r="E18" s="10"/>
      <c r="F18" s="5"/>
      <c r="J18" s="5"/>
    </row>
    <row r="19" spans="1:10" ht="15.75" customHeight="1">
      <c r="A19" s="5"/>
      <c r="B19" s="2"/>
      <c r="C19" s="35"/>
      <c r="D19" s="35"/>
      <c r="E19" s="10"/>
      <c r="F19" s="5"/>
      <c r="J19" s="5"/>
    </row>
    <row r="20" spans="1:10" ht="15.75" customHeight="1">
      <c r="A20" s="5"/>
      <c r="B20" s="772" t="s">
        <v>891</v>
      </c>
      <c r="C20" s="38"/>
      <c r="D20" s="38"/>
      <c r="E20" s="10"/>
      <c r="F20" s="5"/>
      <c r="G20" s="3"/>
      <c r="H20" s="35" t="s">
        <v>892</v>
      </c>
      <c r="I20" s="35" t="s">
        <v>892</v>
      </c>
      <c r="J20" s="5"/>
    </row>
    <row r="21" spans="1:10" ht="15.75" customHeight="1">
      <c r="A21" s="5"/>
      <c r="B21" s="3" t="s">
        <v>893</v>
      </c>
      <c r="C21" s="39"/>
      <c r="D21" s="39">
        <v>16</v>
      </c>
      <c r="E21" s="10"/>
      <c r="F21" s="5"/>
      <c r="G21" s="20"/>
      <c r="H21" s="35"/>
      <c r="I21" s="35"/>
      <c r="J21" s="23"/>
    </row>
    <row r="22" spans="1:11" ht="15.75" customHeight="1">
      <c r="A22" s="5"/>
      <c r="B22" s="3" t="s">
        <v>894</v>
      </c>
      <c r="C22" s="39"/>
      <c r="D22" s="39">
        <v>17</v>
      </c>
      <c r="E22" s="10"/>
      <c r="F22" s="5"/>
      <c r="G22" s="111"/>
      <c r="H22" s="1210"/>
      <c r="I22" s="1210"/>
      <c r="J22" s="1210"/>
      <c r="K22" s="1210"/>
    </row>
    <row r="23" spans="1:11" ht="15.75" customHeight="1">
      <c r="A23" s="5"/>
      <c r="B23" s="3" t="s">
        <v>246</v>
      </c>
      <c r="C23" s="39"/>
      <c r="D23" s="39">
        <v>18</v>
      </c>
      <c r="E23" s="10"/>
      <c r="F23" s="5"/>
      <c r="G23" s="23"/>
      <c r="H23" s="1210"/>
      <c r="I23" s="1210"/>
      <c r="J23" s="1210"/>
      <c r="K23" s="1210"/>
    </row>
    <row r="24" spans="1:11" ht="15.75" customHeight="1">
      <c r="A24" s="5"/>
      <c r="B24" s="3" t="s">
        <v>895</v>
      </c>
      <c r="C24" s="39"/>
      <c r="D24" s="39">
        <v>19</v>
      </c>
      <c r="E24" s="10"/>
      <c r="F24" s="5"/>
      <c r="G24" s="111"/>
      <c r="H24" s="1210"/>
      <c r="I24" s="1210"/>
      <c r="J24" s="1210"/>
      <c r="K24" s="1210"/>
    </row>
    <row r="25" spans="1:11" ht="15.75" customHeight="1">
      <c r="A25" s="5"/>
      <c r="B25" s="3" t="s">
        <v>166</v>
      </c>
      <c r="C25" s="39"/>
      <c r="D25" s="39" t="s">
        <v>896</v>
      </c>
      <c r="E25" s="10"/>
      <c r="F25" s="5"/>
      <c r="G25" s="23"/>
      <c r="H25" s="1210"/>
      <c r="I25" s="1210"/>
      <c r="J25" s="1210"/>
      <c r="K25" s="1210"/>
    </row>
    <row r="26" spans="1:10" ht="15.75" customHeight="1">
      <c r="A26" s="5"/>
      <c r="B26" s="3" t="s">
        <v>897</v>
      </c>
      <c r="C26" s="39"/>
      <c r="D26" s="39">
        <v>22</v>
      </c>
      <c r="E26" s="10"/>
      <c r="F26" s="5"/>
      <c r="G26" s="23"/>
      <c r="H26" s="23"/>
      <c r="I26" s="23"/>
      <c r="J26" s="23"/>
    </row>
    <row r="27" spans="1:10" ht="15.75" customHeight="1">
      <c r="A27" s="5"/>
      <c r="B27" s="3" t="s">
        <v>898</v>
      </c>
      <c r="C27" s="39"/>
      <c r="D27" s="39">
        <v>23</v>
      </c>
      <c r="E27" s="10"/>
      <c r="F27" s="5"/>
      <c r="G27" s="20"/>
      <c r="H27" s="20"/>
      <c r="I27" s="20"/>
      <c r="J27" s="23"/>
    </row>
    <row r="28" spans="1:10" ht="15.75" customHeight="1">
      <c r="A28" s="5"/>
      <c r="B28" s="3" t="s">
        <v>67</v>
      </c>
      <c r="C28" s="39"/>
      <c r="D28" s="39">
        <v>23</v>
      </c>
      <c r="E28" s="10"/>
      <c r="F28" s="5"/>
      <c r="G28" s="20"/>
      <c r="H28" s="20"/>
      <c r="I28" s="20"/>
      <c r="J28" s="23"/>
    </row>
    <row r="29" spans="1:10" ht="15.75" customHeight="1">
      <c r="A29" s="5"/>
      <c r="B29" s="3" t="s">
        <v>899</v>
      </c>
      <c r="C29" s="39"/>
      <c r="D29" s="39">
        <v>24</v>
      </c>
      <c r="E29" s="10"/>
      <c r="F29" s="5"/>
      <c r="G29" s="20"/>
      <c r="H29" s="20"/>
      <c r="I29" s="20"/>
      <c r="J29" s="23"/>
    </row>
    <row r="30" spans="1:10" ht="15.75" customHeight="1">
      <c r="A30" s="5"/>
      <c r="B30" s="3" t="s">
        <v>900</v>
      </c>
      <c r="C30" s="39"/>
      <c r="D30" s="39" t="s">
        <v>901</v>
      </c>
      <c r="E30" s="10"/>
      <c r="F30" s="5"/>
      <c r="G30" s="20"/>
      <c r="H30" s="20"/>
      <c r="I30" s="20"/>
      <c r="J30" s="23"/>
    </row>
    <row r="31" spans="1:10" ht="15.75" customHeight="1">
      <c r="A31" s="5"/>
      <c r="B31" s="3" t="s">
        <v>902</v>
      </c>
      <c r="C31" s="34"/>
      <c r="D31" s="34" t="s">
        <v>903</v>
      </c>
      <c r="E31" s="10"/>
      <c r="F31" s="5"/>
      <c r="G31" s="23"/>
      <c r="H31" s="35"/>
      <c r="I31" s="35"/>
      <c r="J31" s="5"/>
    </row>
    <row r="32" spans="1:10" ht="15.75" customHeight="1">
      <c r="A32" s="5"/>
      <c r="E32" s="10"/>
      <c r="F32" s="5"/>
      <c r="G32" s="20"/>
      <c r="H32" s="20"/>
      <c r="I32" s="20"/>
      <c r="J32" s="23"/>
    </row>
    <row r="33" spans="1:10" ht="15.75" customHeight="1">
      <c r="A33" s="5"/>
      <c r="B33" s="3"/>
      <c r="E33" s="10"/>
      <c r="F33" s="5"/>
      <c r="G33" s="23"/>
      <c r="H33" s="35"/>
      <c r="I33" s="35"/>
      <c r="J33" s="5"/>
    </row>
    <row r="34" spans="1:9" ht="15.75" customHeight="1">
      <c r="A34" s="5"/>
      <c r="E34" s="10"/>
      <c r="F34" s="5"/>
      <c r="G34" s="35"/>
      <c r="H34" s="5"/>
      <c r="I34" s="5"/>
    </row>
    <row r="35" spans="1:10" ht="15.75" customHeight="1">
      <c r="A35" s="5"/>
      <c r="F35" s="5"/>
      <c r="G35" s="5"/>
      <c r="H35" s="35"/>
      <c r="I35" s="35"/>
      <c r="J35" s="5"/>
    </row>
  </sheetData>
  <sheetProtection/>
  <printOptions/>
  <pageMargins left="0.984251968503937" right="0.984251968503937" top="0.3937007874015748" bottom="0.3937007874015748" header="0.5118110236220472" footer="0.5118110236220472"/>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S47"/>
  <sheetViews>
    <sheetView view="pageLayout" zoomScaleNormal="75" workbookViewId="0" topLeftCell="A1">
      <selection activeCell="A7" sqref="A1:IV16384"/>
    </sheetView>
  </sheetViews>
  <sheetFormatPr defaultColWidth="9.00390625" defaultRowHeight="13.5"/>
  <cols>
    <col min="1" max="1" width="3.625" style="4" customWidth="1"/>
    <col min="2" max="2" width="16.625" style="4" customWidth="1"/>
    <col min="3" max="3" width="10.625" style="4" hidden="1" customWidth="1"/>
    <col min="4" max="8" width="10.125" style="4" customWidth="1"/>
    <col min="9" max="9" width="10.25390625" style="4" customWidth="1"/>
    <col min="10" max="10" width="9.75390625" style="4" customWidth="1"/>
    <col min="11" max="11" width="2.125" style="4" customWidth="1"/>
    <col min="12" max="12" width="9.75390625" style="4" customWidth="1"/>
    <col min="13" max="13" width="2.125" style="4" customWidth="1"/>
    <col min="14" max="14" width="9.75390625" style="4" customWidth="1"/>
    <col min="15" max="15" width="2.125" style="4" customWidth="1"/>
    <col min="16" max="16" width="9.875" style="44" customWidth="1"/>
    <col min="17" max="17" width="2.125" style="4" customWidth="1"/>
    <col min="18" max="16384" width="9.00390625" style="4" customWidth="1"/>
  </cols>
  <sheetData>
    <row r="1" spans="1:18" ht="16.5" customHeight="1" thickBot="1">
      <c r="A1" s="969" t="s">
        <v>601</v>
      </c>
      <c r="L1" s="34"/>
      <c r="M1" s="34"/>
      <c r="N1" s="34"/>
      <c r="O1" s="36"/>
      <c r="P1" s="34"/>
      <c r="Q1" s="36" t="s">
        <v>609</v>
      </c>
      <c r="R1" s="34"/>
    </row>
    <row r="2" spans="1:17" ht="13.5" customHeight="1">
      <c r="A2" s="1488" t="s">
        <v>575</v>
      </c>
      <c r="B2" s="1489"/>
      <c r="C2" s="643" t="s">
        <v>509</v>
      </c>
      <c r="D2" s="672" t="s">
        <v>161</v>
      </c>
      <c r="E2" s="224" t="s">
        <v>162</v>
      </c>
      <c r="F2" s="370" t="s">
        <v>163</v>
      </c>
      <c r="G2" s="224" t="s">
        <v>164</v>
      </c>
      <c r="H2" s="370" t="s">
        <v>471</v>
      </c>
      <c r="I2" s="224" t="s">
        <v>472</v>
      </c>
      <c r="J2" s="1495" t="s">
        <v>634</v>
      </c>
      <c r="K2" s="1495"/>
      <c r="L2" s="1497" t="s">
        <v>651</v>
      </c>
      <c r="M2" s="1498"/>
      <c r="N2" s="1498"/>
      <c r="O2" s="1499"/>
      <c r="P2" s="1495" t="s">
        <v>32</v>
      </c>
      <c r="Q2" s="1503"/>
    </row>
    <row r="3" spans="1:17" ht="12" customHeight="1" thickBot="1">
      <c r="A3" s="1490"/>
      <c r="B3" s="1491"/>
      <c r="C3" s="650"/>
      <c r="D3" s="548"/>
      <c r="E3" s="227"/>
      <c r="F3" s="226"/>
      <c r="G3" s="227"/>
      <c r="H3" s="226"/>
      <c r="I3" s="227"/>
      <c r="J3" s="1496"/>
      <c r="K3" s="1496"/>
      <c r="L3" s="1500" t="s">
        <v>638</v>
      </c>
      <c r="M3" s="1469"/>
      <c r="N3" s="1501" t="s">
        <v>784</v>
      </c>
      <c r="O3" s="1471"/>
      <c r="P3" s="1144"/>
      <c r="Q3" s="1145"/>
    </row>
    <row r="4" spans="1:17" ht="13.5" customHeight="1">
      <c r="A4" s="1455" t="s">
        <v>602</v>
      </c>
      <c r="B4" s="1487"/>
      <c r="C4" s="651"/>
      <c r="D4" s="628"/>
      <c r="E4" s="644"/>
      <c r="F4" s="630"/>
      <c r="G4" s="644"/>
      <c r="H4" s="630"/>
      <c r="I4" s="644"/>
      <c r="J4" s="676"/>
      <c r="K4" s="677"/>
      <c r="L4" s="623"/>
      <c r="M4" s="623"/>
      <c r="N4" s="661"/>
      <c r="O4" s="623"/>
      <c r="P4" s="1146"/>
      <c r="Q4" s="1147"/>
    </row>
    <row r="5" spans="1:17" ht="13.5" customHeight="1">
      <c r="A5" s="234"/>
      <c r="B5" s="653" t="s">
        <v>610</v>
      </c>
      <c r="C5" s="607">
        <v>4445</v>
      </c>
      <c r="D5" s="593">
        <v>4332</v>
      </c>
      <c r="E5" s="584">
        <v>4096</v>
      </c>
      <c r="F5" s="631">
        <v>3873</v>
      </c>
      <c r="G5" s="584">
        <v>3691</v>
      </c>
      <c r="H5" s="631">
        <v>3363</v>
      </c>
      <c r="I5" s="584">
        <v>3095</v>
      </c>
      <c r="J5" s="593">
        <v>2869</v>
      </c>
      <c r="K5" s="607"/>
      <c r="L5" s="631">
        <v>2645</v>
      </c>
      <c r="M5" s="631"/>
      <c r="N5" s="670">
        <v>584</v>
      </c>
      <c r="O5" s="631"/>
      <c r="P5" s="593">
        <v>2874</v>
      </c>
      <c r="Q5" s="1148"/>
    </row>
    <row r="6" spans="1:17" ht="13.5" customHeight="1">
      <c r="A6" s="234"/>
      <c r="B6" s="654" t="s">
        <v>611</v>
      </c>
      <c r="C6" s="621">
        <v>1052</v>
      </c>
      <c r="D6" s="594">
        <v>657</v>
      </c>
      <c r="E6" s="585">
        <v>505</v>
      </c>
      <c r="F6" s="632">
        <v>537</v>
      </c>
      <c r="G6" s="585">
        <v>575</v>
      </c>
      <c r="H6" s="632">
        <v>590</v>
      </c>
      <c r="I6" s="585">
        <v>489</v>
      </c>
      <c r="J6" s="594">
        <v>377</v>
      </c>
      <c r="K6" s="608" t="s">
        <v>528</v>
      </c>
      <c r="L6" s="632">
        <v>384</v>
      </c>
      <c r="M6" s="658" t="s">
        <v>528</v>
      </c>
      <c r="N6" s="662">
        <v>73</v>
      </c>
      <c r="O6" s="658" t="s">
        <v>528</v>
      </c>
      <c r="P6" s="1149">
        <v>448</v>
      </c>
      <c r="Q6" s="1150" t="s">
        <v>528</v>
      </c>
    </row>
    <row r="7" spans="1:17" ht="13.5" customHeight="1">
      <c r="A7" s="234"/>
      <c r="B7" s="654" t="s">
        <v>612</v>
      </c>
      <c r="C7" s="621">
        <v>3393</v>
      </c>
      <c r="D7" s="594">
        <v>3675</v>
      </c>
      <c r="E7" s="585">
        <v>3591</v>
      </c>
      <c r="F7" s="632">
        <v>3336</v>
      </c>
      <c r="G7" s="585">
        <v>3116</v>
      </c>
      <c r="H7" s="632">
        <v>2773</v>
      </c>
      <c r="I7" s="585">
        <v>2606</v>
      </c>
      <c r="J7" s="594">
        <v>1836</v>
      </c>
      <c r="K7" s="608" t="s">
        <v>528</v>
      </c>
      <c r="L7" s="632">
        <v>1459</v>
      </c>
      <c r="M7" s="658" t="s">
        <v>528</v>
      </c>
      <c r="N7" s="662">
        <v>430</v>
      </c>
      <c r="O7" s="658" t="s">
        <v>528</v>
      </c>
      <c r="P7" s="1149">
        <v>1484</v>
      </c>
      <c r="Q7" s="1150" t="s">
        <v>528</v>
      </c>
    </row>
    <row r="8" spans="1:17" ht="13.5" customHeight="1">
      <c r="A8" s="234"/>
      <c r="B8" s="654" t="s">
        <v>613</v>
      </c>
      <c r="C8" s="621">
        <v>1742</v>
      </c>
      <c r="D8" s="594">
        <v>1509</v>
      </c>
      <c r="E8" s="585">
        <v>1162</v>
      </c>
      <c r="F8" s="632">
        <v>895</v>
      </c>
      <c r="G8" s="585">
        <v>772</v>
      </c>
      <c r="H8" s="632">
        <v>467</v>
      </c>
      <c r="I8" s="585">
        <v>511</v>
      </c>
      <c r="J8" s="594">
        <v>348</v>
      </c>
      <c r="K8" s="608" t="s">
        <v>528</v>
      </c>
      <c r="L8" s="632">
        <v>251</v>
      </c>
      <c r="M8" s="658" t="s">
        <v>528</v>
      </c>
      <c r="N8" s="662">
        <v>90</v>
      </c>
      <c r="O8" s="658" t="s">
        <v>528</v>
      </c>
      <c r="P8" s="1149">
        <v>228</v>
      </c>
      <c r="Q8" s="1150" t="s">
        <v>528</v>
      </c>
    </row>
    <row r="9" spans="1:17" ht="13.5" customHeight="1">
      <c r="A9" s="234"/>
      <c r="B9" s="674" t="s">
        <v>614</v>
      </c>
      <c r="C9" s="622">
        <v>1651</v>
      </c>
      <c r="D9" s="595">
        <v>2166</v>
      </c>
      <c r="E9" s="586">
        <v>2429</v>
      </c>
      <c r="F9" s="633">
        <v>2441</v>
      </c>
      <c r="G9" s="586">
        <v>2344</v>
      </c>
      <c r="H9" s="633">
        <v>2306</v>
      </c>
      <c r="I9" s="586">
        <v>2095</v>
      </c>
      <c r="J9" s="595">
        <v>1488</v>
      </c>
      <c r="K9" s="609" t="s">
        <v>528</v>
      </c>
      <c r="L9" s="633">
        <v>1208</v>
      </c>
      <c r="M9" s="659" t="s">
        <v>528</v>
      </c>
      <c r="N9" s="663">
        <v>340</v>
      </c>
      <c r="O9" s="659" t="s">
        <v>528</v>
      </c>
      <c r="P9" s="1151">
        <v>1256</v>
      </c>
      <c r="Q9" s="1152" t="s">
        <v>528</v>
      </c>
    </row>
    <row r="10" spans="1:17" ht="13.5" customHeight="1">
      <c r="A10" s="1305" t="s">
        <v>800</v>
      </c>
      <c r="B10" s="1494"/>
      <c r="C10" s="610"/>
      <c r="D10" s="596"/>
      <c r="E10" s="645"/>
      <c r="F10" s="69"/>
      <c r="G10" s="645"/>
      <c r="H10" s="69"/>
      <c r="I10" s="645"/>
      <c r="J10" s="678"/>
      <c r="K10" s="679"/>
      <c r="L10" s="69"/>
      <c r="M10" s="69"/>
      <c r="N10" s="596"/>
      <c r="O10" s="69"/>
      <c r="P10" s="678"/>
      <c r="Q10" s="1153"/>
    </row>
    <row r="11" spans="1:17" ht="13.5" customHeight="1">
      <c r="A11" s="439"/>
      <c r="B11" s="1154" t="s">
        <v>763</v>
      </c>
      <c r="C11" s="616">
        <v>100</v>
      </c>
      <c r="D11" s="597">
        <v>100</v>
      </c>
      <c r="E11" s="587">
        <v>100</v>
      </c>
      <c r="F11" s="634">
        <v>100</v>
      </c>
      <c r="G11" s="587">
        <v>100</v>
      </c>
      <c r="H11" s="634">
        <v>100</v>
      </c>
      <c r="I11" s="587">
        <v>100</v>
      </c>
      <c r="J11" s="597">
        <v>100</v>
      </c>
      <c r="K11" s="611" t="s">
        <v>528</v>
      </c>
      <c r="L11" s="634">
        <v>100</v>
      </c>
      <c r="M11" s="660" t="s">
        <v>528</v>
      </c>
      <c r="N11" s="664">
        <v>100</v>
      </c>
      <c r="O11" s="660" t="s">
        <v>528</v>
      </c>
      <c r="P11" s="597">
        <v>100</v>
      </c>
      <c r="Q11" s="1155" t="s">
        <v>528</v>
      </c>
    </row>
    <row r="12" spans="1:17" ht="13.5" customHeight="1">
      <c r="A12" s="234"/>
      <c r="B12" s="654" t="s">
        <v>611</v>
      </c>
      <c r="C12" s="617">
        <v>23.7</v>
      </c>
      <c r="D12" s="598">
        <v>15.2</v>
      </c>
      <c r="E12" s="588">
        <v>12.3</v>
      </c>
      <c r="F12" s="635">
        <v>13.9</v>
      </c>
      <c r="G12" s="588">
        <v>15.6</v>
      </c>
      <c r="H12" s="635">
        <v>17.5</v>
      </c>
      <c r="I12" s="588">
        <v>15.8</v>
      </c>
      <c r="J12" s="598">
        <v>17</v>
      </c>
      <c r="K12" s="608" t="s">
        <v>528</v>
      </c>
      <c r="L12" s="635">
        <v>20.8</v>
      </c>
      <c r="M12" s="658" t="s">
        <v>528</v>
      </c>
      <c r="N12" s="665">
        <v>14.5</v>
      </c>
      <c r="O12" s="658" t="s">
        <v>528</v>
      </c>
      <c r="P12" s="1156">
        <v>23.2</v>
      </c>
      <c r="Q12" s="1150" t="s">
        <v>528</v>
      </c>
    </row>
    <row r="13" spans="1:17" ht="13.5" customHeight="1">
      <c r="A13" s="234"/>
      <c r="B13" s="654" t="s">
        <v>612</v>
      </c>
      <c r="C13" s="617">
        <v>76.3</v>
      </c>
      <c r="D13" s="598">
        <v>84.8</v>
      </c>
      <c r="E13" s="588">
        <v>87.7</v>
      </c>
      <c r="F13" s="635">
        <v>86.1</v>
      </c>
      <c r="G13" s="588">
        <v>84.4</v>
      </c>
      <c r="H13" s="635">
        <v>82.5</v>
      </c>
      <c r="I13" s="588">
        <v>84.2</v>
      </c>
      <c r="J13" s="598">
        <v>83</v>
      </c>
      <c r="K13" s="608" t="s">
        <v>528</v>
      </c>
      <c r="L13" s="635">
        <v>79.2</v>
      </c>
      <c r="M13" s="658" t="s">
        <v>528</v>
      </c>
      <c r="N13" s="665">
        <v>85.5</v>
      </c>
      <c r="O13" s="658" t="s">
        <v>528</v>
      </c>
      <c r="P13" s="1156">
        <v>76.8</v>
      </c>
      <c r="Q13" s="1150" t="s">
        <v>528</v>
      </c>
    </row>
    <row r="14" spans="1:17" ht="13.5" customHeight="1">
      <c r="A14" s="234"/>
      <c r="B14" s="654" t="s">
        <v>613</v>
      </c>
      <c r="C14" s="617">
        <v>39.2</v>
      </c>
      <c r="D14" s="598">
        <v>34.8</v>
      </c>
      <c r="E14" s="588">
        <v>28.4</v>
      </c>
      <c r="F14" s="635">
        <v>23.1</v>
      </c>
      <c r="G14" s="588">
        <v>20.9</v>
      </c>
      <c r="H14" s="635">
        <v>13.9</v>
      </c>
      <c r="I14" s="588">
        <v>16.5</v>
      </c>
      <c r="J14" s="598">
        <v>15.7</v>
      </c>
      <c r="K14" s="608" t="s">
        <v>528</v>
      </c>
      <c r="L14" s="635">
        <v>13.6</v>
      </c>
      <c r="M14" s="658" t="s">
        <v>528</v>
      </c>
      <c r="N14" s="665">
        <v>17.9</v>
      </c>
      <c r="O14" s="658" t="s">
        <v>528</v>
      </c>
      <c r="P14" s="1157">
        <v>11.8</v>
      </c>
      <c r="Q14" s="1150" t="s">
        <v>528</v>
      </c>
    </row>
    <row r="15" spans="1:17" ht="13.5" customHeight="1">
      <c r="A15" s="234"/>
      <c r="B15" s="674" t="s">
        <v>614</v>
      </c>
      <c r="C15" s="618">
        <v>37.1</v>
      </c>
      <c r="D15" s="599">
        <v>50</v>
      </c>
      <c r="E15" s="589">
        <v>59.3</v>
      </c>
      <c r="F15" s="636">
        <v>63</v>
      </c>
      <c r="G15" s="589">
        <v>63.5</v>
      </c>
      <c r="H15" s="636">
        <v>68.6</v>
      </c>
      <c r="I15" s="589">
        <v>67.7</v>
      </c>
      <c r="J15" s="599">
        <v>67.2</v>
      </c>
      <c r="K15" s="609" t="s">
        <v>528</v>
      </c>
      <c r="L15" s="636">
        <v>65.6</v>
      </c>
      <c r="M15" s="659" t="s">
        <v>528</v>
      </c>
      <c r="N15" s="666">
        <v>67.6</v>
      </c>
      <c r="O15" s="659" t="s">
        <v>528</v>
      </c>
      <c r="P15" s="1158" t="s">
        <v>33</v>
      </c>
      <c r="Q15" s="1152" t="s">
        <v>528</v>
      </c>
    </row>
    <row r="16" spans="1:17" ht="13.5" customHeight="1">
      <c r="A16" s="1305" t="s">
        <v>602</v>
      </c>
      <c r="B16" s="1494"/>
      <c r="C16" s="610"/>
      <c r="D16" s="596"/>
      <c r="E16" s="645"/>
      <c r="F16" s="69"/>
      <c r="G16" s="645"/>
      <c r="H16" s="69"/>
      <c r="I16" s="645"/>
      <c r="J16" s="678"/>
      <c r="K16" s="679"/>
      <c r="L16" s="69"/>
      <c r="M16" s="69"/>
      <c r="N16" s="596"/>
      <c r="O16" s="69"/>
      <c r="P16" s="678"/>
      <c r="Q16" s="1153"/>
    </row>
    <row r="17" spans="1:17" ht="13.5" customHeight="1">
      <c r="A17" s="234"/>
      <c r="B17" s="799" t="s">
        <v>80</v>
      </c>
      <c r="C17" s="612">
        <v>3593.7</v>
      </c>
      <c r="D17" s="600">
        <v>3626</v>
      </c>
      <c r="E17" s="590">
        <v>3378.8</v>
      </c>
      <c r="F17" s="637">
        <v>3238.6</v>
      </c>
      <c r="G17" s="590">
        <v>3083.15</v>
      </c>
      <c r="H17" s="637">
        <v>3034.27</v>
      </c>
      <c r="I17" s="590">
        <v>2794.56</v>
      </c>
      <c r="J17" s="600">
        <v>2594.46</v>
      </c>
      <c r="K17" s="612"/>
      <c r="L17" s="637">
        <f>L18+L19+L20</f>
        <v>2124.4500000000003</v>
      </c>
      <c r="M17" s="637"/>
      <c r="N17" s="667">
        <f>N18+N19+N20</f>
        <v>687.05</v>
      </c>
      <c r="O17" s="637"/>
      <c r="P17" s="600">
        <v>2787</v>
      </c>
      <c r="Q17" s="1148"/>
    </row>
    <row r="18" spans="1:17" ht="13.5" customHeight="1">
      <c r="A18" s="234"/>
      <c r="B18" s="654" t="s">
        <v>616</v>
      </c>
      <c r="C18" s="613">
        <v>2452.3</v>
      </c>
      <c r="D18" s="601">
        <v>2449</v>
      </c>
      <c r="E18" s="591">
        <v>2240.2</v>
      </c>
      <c r="F18" s="638">
        <v>2149.3</v>
      </c>
      <c r="G18" s="591">
        <v>2052.48</v>
      </c>
      <c r="H18" s="638">
        <v>2020.53</v>
      </c>
      <c r="I18" s="591">
        <v>1898.39</v>
      </c>
      <c r="J18" s="601">
        <v>1809.13</v>
      </c>
      <c r="K18" s="613"/>
      <c r="L18" s="638">
        <v>1484.43</v>
      </c>
      <c r="M18" s="638"/>
      <c r="N18" s="668">
        <v>552.5</v>
      </c>
      <c r="O18" s="638"/>
      <c r="P18" s="601">
        <v>2067</v>
      </c>
      <c r="Q18" s="1159"/>
    </row>
    <row r="19" spans="1:17" ht="13.5" customHeight="1">
      <c r="A19" s="234"/>
      <c r="B19" s="654" t="s">
        <v>180</v>
      </c>
      <c r="C19" s="613">
        <v>688</v>
      </c>
      <c r="D19" s="601">
        <v>678.8</v>
      </c>
      <c r="E19" s="591">
        <v>697.8</v>
      </c>
      <c r="F19" s="638">
        <v>634.5</v>
      </c>
      <c r="G19" s="591">
        <v>577.53</v>
      </c>
      <c r="H19" s="638">
        <v>627.27</v>
      </c>
      <c r="I19" s="591">
        <v>560.6</v>
      </c>
      <c r="J19" s="601">
        <v>545.56</v>
      </c>
      <c r="K19" s="613"/>
      <c r="L19" s="638">
        <v>470.68</v>
      </c>
      <c r="M19" s="638"/>
      <c r="N19" s="668">
        <v>94.63</v>
      </c>
      <c r="O19" s="638"/>
      <c r="P19" s="601">
        <v>566</v>
      </c>
      <c r="Q19" s="1159"/>
    </row>
    <row r="20" spans="1:17" ht="13.5" customHeight="1">
      <c r="A20" s="675"/>
      <c r="B20" s="655" t="s">
        <v>181</v>
      </c>
      <c r="C20" s="614">
        <v>453.4</v>
      </c>
      <c r="D20" s="602">
        <v>498.2</v>
      </c>
      <c r="E20" s="592">
        <v>440.8</v>
      </c>
      <c r="F20" s="639">
        <v>454.8</v>
      </c>
      <c r="G20" s="592">
        <v>453.14</v>
      </c>
      <c r="H20" s="639">
        <v>386.47</v>
      </c>
      <c r="I20" s="592">
        <v>335.57</v>
      </c>
      <c r="J20" s="602">
        <v>239.77</v>
      </c>
      <c r="K20" s="614"/>
      <c r="L20" s="639">
        <v>169.34</v>
      </c>
      <c r="M20" s="639"/>
      <c r="N20" s="669">
        <v>39.92</v>
      </c>
      <c r="O20" s="639"/>
      <c r="P20" s="602">
        <v>153</v>
      </c>
      <c r="Q20" s="1160"/>
    </row>
    <row r="21" spans="1:17" s="72" customFormat="1" ht="13.5" customHeight="1" hidden="1">
      <c r="A21" s="624" t="s">
        <v>182</v>
      </c>
      <c r="B21" s="656" t="s">
        <v>182</v>
      </c>
      <c r="C21" s="652">
        <v>269.8</v>
      </c>
      <c r="D21" s="629">
        <v>330.6</v>
      </c>
      <c r="E21" s="646">
        <v>393.3</v>
      </c>
      <c r="F21" s="640">
        <v>416.8</v>
      </c>
      <c r="G21" s="646">
        <v>421.87</v>
      </c>
      <c r="H21" s="640">
        <v>361.7</v>
      </c>
      <c r="I21" s="646">
        <v>279.54</v>
      </c>
      <c r="J21" s="680" t="s">
        <v>47</v>
      </c>
      <c r="K21" s="681"/>
      <c r="L21" s="107"/>
      <c r="M21" s="107"/>
      <c r="N21" s="603"/>
      <c r="O21" s="107"/>
      <c r="P21" s="680"/>
      <c r="Q21" s="1161"/>
    </row>
    <row r="22" spans="1:17" s="72" customFormat="1" ht="13.5" customHeight="1" hidden="1">
      <c r="A22" s="624" t="s">
        <v>183</v>
      </c>
      <c r="B22" s="656" t="s">
        <v>183</v>
      </c>
      <c r="C22" s="652">
        <v>174.2</v>
      </c>
      <c r="D22" s="629">
        <v>155.6</v>
      </c>
      <c r="E22" s="646">
        <v>38.5</v>
      </c>
      <c r="F22" s="640">
        <v>14.4</v>
      </c>
      <c r="G22" s="646">
        <v>8.1</v>
      </c>
      <c r="H22" s="640">
        <v>1.2</v>
      </c>
      <c r="I22" s="646">
        <v>3.5</v>
      </c>
      <c r="J22" s="680" t="s">
        <v>47</v>
      </c>
      <c r="K22" s="681"/>
      <c r="L22" s="107"/>
      <c r="M22" s="107"/>
      <c r="N22" s="603"/>
      <c r="O22" s="107"/>
      <c r="P22" s="680"/>
      <c r="Q22" s="1161"/>
    </row>
    <row r="23" spans="1:17" s="72" customFormat="1" ht="19.5" customHeight="1" hidden="1">
      <c r="A23" s="624" t="s">
        <v>184</v>
      </c>
      <c r="B23" s="656" t="s">
        <v>184</v>
      </c>
      <c r="C23" s="652">
        <v>2.5</v>
      </c>
      <c r="D23" s="629">
        <v>3.5</v>
      </c>
      <c r="E23" s="646">
        <v>3.2</v>
      </c>
      <c r="F23" s="640">
        <v>2.2</v>
      </c>
      <c r="G23" s="646">
        <v>2.4</v>
      </c>
      <c r="H23" s="640">
        <v>0.84</v>
      </c>
      <c r="I23" s="646">
        <v>1.03</v>
      </c>
      <c r="J23" s="680" t="s">
        <v>47</v>
      </c>
      <c r="K23" s="681"/>
      <c r="L23" s="107"/>
      <c r="M23" s="107"/>
      <c r="N23" s="603"/>
      <c r="O23" s="107"/>
      <c r="P23" s="680"/>
      <c r="Q23" s="1161"/>
    </row>
    <row r="24" spans="1:17" s="72" customFormat="1" ht="19.5" customHeight="1" hidden="1">
      <c r="A24" s="624" t="s">
        <v>185</v>
      </c>
      <c r="B24" s="656" t="s">
        <v>185</v>
      </c>
      <c r="C24" s="652">
        <v>6.9</v>
      </c>
      <c r="D24" s="629">
        <v>8.5</v>
      </c>
      <c r="E24" s="646">
        <v>5.8</v>
      </c>
      <c r="F24" s="640">
        <v>21.4</v>
      </c>
      <c r="G24" s="646">
        <v>20.77</v>
      </c>
      <c r="H24" s="640">
        <v>22.73</v>
      </c>
      <c r="I24" s="646">
        <v>51.5</v>
      </c>
      <c r="J24" s="680" t="s">
        <v>47</v>
      </c>
      <c r="K24" s="681"/>
      <c r="L24" s="107"/>
      <c r="M24" s="107"/>
      <c r="N24" s="603"/>
      <c r="O24" s="107"/>
      <c r="P24" s="680"/>
      <c r="Q24" s="1161"/>
    </row>
    <row r="25" spans="1:17" ht="13.5" customHeight="1">
      <c r="A25" s="1305" t="s">
        <v>603</v>
      </c>
      <c r="B25" s="1494"/>
      <c r="C25" s="615"/>
      <c r="D25" s="604"/>
      <c r="E25" s="647"/>
      <c r="F25" s="108"/>
      <c r="G25" s="647"/>
      <c r="H25" s="108"/>
      <c r="I25" s="647"/>
      <c r="J25" s="682"/>
      <c r="K25" s="683"/>
      <c r="L25" s="108"/>
      <c r="M25" s="108"/>
      <c r="N25" s="604"/>
      <c r="O25" s="108"/>
      <c r="P25" s="1162"/>
      <c r="Q25" s="1153"/>
    </row>
    <row r="26" spans="1:17" ht="13.5" customHeight="1">
      <c r="A26" s="234"/>
      <c r="B26" s="653" t="s">
        <v>615</v>
      </c>
      <c r="C26" s="616">
        <v>100</v>
      </c>
      <c r="D26" s="597">
        <v>100</v>
      </c>
      <c r="E26" s="587">
        <v>100</v>
      </c>
      <c r="F26" s="634">
        <v>100</v>
      </c>
      <c r="G26" s="587">
        <v>100</v>
      </c>
      <c r="H26" s="634">
        <v>100</v>
      </c>
      <c r="I26" s="587">
        <v>100</v>
      </c>
      <c r="J26" s="597">
        <v>100</v>
      </c>
      <c r="K26" s="616"/>
      <c r="L26" s="637">
        <f>L27+L28+L29</f>
        <v>100</v>
      </c>
      <c r="M26" s="637"/>
      <c r="N26" s="667">
        <f>N27+N28+N29</f>
        <v>100</v>
      </c>
      <c r="O26" s="637"/>
      <c r="P26" s="600">
        <v>100</v>
      </c>
      <c r="Q26" s="1148"/>
    </row>
    <row r="27" spans="1:17" ht="13.5" customHeight="1">
      <c r="A27" s="234"/>
      <c r="B27" s="654" t="s">
        <v>616</v>
      </c>
      <c r="C27" s="617">
        <v>68.2</v>
      </c>
      <c r="D27" s="598">
        <v>67.5</v>
      </c>
      <c r="E27" s="588">
        <v>66.3</v>
      </c>
      <c r="F27" s="635">
        <v>66.4</v>
      </c>
      <c r="G27" s="588">
        <v>66.6</v>
      </c>
      <c r="H27" s="635">
        <v>66.6</v>
      </c>
      <c r="I27" s="588">
        <v>67.9</v>
      </c>
      <c r="J27" s="598">
        <v>69.7</v>
      </c>
      <c r="K27" s="617"/>
      <c r="L27" s="635">
        <v>69.9</v>
      </c>
      <c r="M27" s="635"/>
      <c r="N27" s="665">
        <v>80.4</v>
      </c>
      <c r="O27" s="635"/>
      <c r="P27" s="598">
        <v>74.2</v>
      </c>
      <c r="Q27" s="1159"/>
    </row>
    <row r="28" spans="1:17" ht="13.5" customHeight="1">
      <c r="A28" s="234"/>
      <c r="B28" s="654" t="s">
        <v>180</v>
      </c>
      <c r="C28" s="617">
        <v>19.1</v>
      </c>
      <c r="D28" s="598">
        <v>18.7</v>
      </c>
      <c r="E28" s="588">
        <v>20.7</v>
      </c>
      <c r="F28" s="635">
        <v>19.6</v>
      </c>
      <c r="G28" s="588">
        <v>18.7</v>
      </c>
      <c r="H28" s="635">
        <v>20.7</v>
      </c>
      <c r="I28" s="588">
        <v>20.1</v>
      </c>
      <c r="J28" s="598">
        <v>21</v>
      </c>
      <c r="K28" s="617"/>
      <c r="L28" s="635">
        <v>22.1</v>
      </c>
      <c r="M28" s="635"/>
      <c r="N28" s="665">
        <v>13.8</v>
      </c>
      <c r="O28" s="635"/>
      <c r="P28" s="598">
        <v>20.3</v>
      </c>
      <c r="Q28" s="1159"/>
    </row>
    <row r="29" spans="1:17" ht="13.5" customHeight="1">
      <c r="A29" s="675"/>
      <c r="B29" s="655" t="s">
        <v>181</v>
      </c>
      <c r="C29" s="618">
        <v>12.6</v>
      </c>
      <c r="D29" s="599">
        <v>13.7</v>
      </c>
      <c r="E29" s="589">
        <v>13</v>
      </c>
      <c r="F29" s="636">
        <v>14</v>
      </c>
      <c r="G29" s="589">
        <v>14.7</v>
      </c>
      <c r="H29" s="636">
        <v>12.7</v>
      </c>
      <c r="I29" s="589">
        <v>12</v>
      </c>
      <c r="J29" s="599">
        <v>9.24</v>
      </c>
      <c r="K29" s="618"/>
      <c r="L29" s="636">
        <v>8</v>
      </c>
      <c r="M29" s="636"/>
      <c r="N29" s="666">
        <v>5.8</v>
      </c>
      <c r="O29" s="636"/>
      <c r="P29" s="599">
        <v>5.5</v>
      </c>
      <c r="Q29" s="1160"/>
    </row>
    <row r="30" spans="1:17" s="72" customFormat="1" ht="13.5" customHeight="1" hidden="1">
      <c r="A30" s="624" t="s">
        <v>186</v>
      </c>
      <c r="B30" s="656" t="s">
        <v>186</v>
      </c>
      <c r="C30" s="619">
        <v>80.8</v>
      </c>
      <c r="D30" s="605">
        <v>83.7</v>
      </c>
      <c r="E30" s="648">
        <v>82.5</v>
      </c>
      <c r="F30" s="109">
        <v>83.6</v>
      </c>
      <c r="G30" s="648">
        <v>83.5</v>
      </c>
      <c r="H30" s="109">
        <v>90.2</v>
      </c>
      <c r="I30" s="648">
        <v>90.3</v>
      </c>
      <c r="J30" s="684">
        <v>90.4</v>
      </c>
      <c r="K30" s="685"/>
      <c r="L30" s="109"/>
      <c r="M30" s="109"/>
      <c r="N30" s="605"/>
      <c r="O30" s="109"/>
      <c r="P30" s="684"/>
      <c r="Q30" s="1161"/>
    </row>
    <row r="31" spans="1:17" ht="13.5" customHeight="1">
      <c r="A31" s="1492" t="s">
        <v>604</v>
      </c>
      <c r="B31" s="1493"/>
      <c r="C31" s="620">
        <v>4445</v>
      </c>
      <c r="D31" s="606">
        <v>4332</v>
      </c>
      <c r="E31" s="649">
        <v>4096</v>
      </c>
      <c r="F31" s="641">
        <v>3873</v>
      </c>
      <c r="G31" s="649">
        <v>3691</v>
      </c>
      <c r="H31" s="641">
        <v>3363</v>
      </c>
      <c r="I31" s="649">
        <v>3095</v>
      </c>
      <c r="J31" s="686">
        <v>2869</v>
      </c>
      <c r="K31" s="687"/>
      <c r="L31" s="641">
        <f>SUM(L32:L40)</f>
        <v>2645</v>
      </c>
      <c r="M31" s="641"/>
      <c r="N31" s="606">
        <f>SUM(N32:N40)</f>
        <v>584</v>
      </c>
      <c r="O31" s="641"/>
      <c r="P31" s="686">
        <f>SUM(P32:P40)</f>
        <v>2874</v>
      </c>
      <c r="Q31" s="1153"/>
    </row>
    <row r="32" spans="1:17" ht="13.5" customHeight="1">
      <c r="A32" s="234"/>
      <c r="B32" s="653" t="s">
        <v>187</v>
      </c>
      <c r="C32" s="607">
        <v>1</v>
      </c>
      <c r="D32" s="593">
        <v>4</v>
      </c>
      <c r="E32" s="584">
        <v>5</v>
      </c>
      <c r="F32" s="631">
        <v>4</v>
      </c>
      <c r="G32" s="584">
        <v>2</v>
      </c>
      <c r="H32" s="631">
        <v>1</v>
      </c>
      <c r="I32" s="584">
        <v>2</v>
      </c>
      <c r="J32" s="593">
        <v>10</v>
      </c>
      <c r="K32" s="607"/>
      <c r="L32" s="631">
        <v>5</v>
      </c>
      <c r="M32" s="631"/>
      <c r="N32" s="670" t="s">
        <v>340</v>
      </c>
      <c r="O32" s="631"/>
      <c r="P32" s="593">
        <v>9</v>
      </c>
      <c r="Q32" s="1148"/>
    </row>
    <row r="33" spans="1:17" ht="13.5" customHeight="1">
      <c r="A33" s="234"/>
      <c r="B33" s="654" t="s">
        <v>344</v>
      </c>
      <c r="C33" s="621">
        <v>801</v>
      </c>
      <c r="D33" s="594">
        <v>779</v>
      </c>
      <c r="E33" s="585">
        <v>860</v>
      </c>
      <c r="F33" s="632">
        <v>811</v>
      </c>
      <c r="G33" s="585">
        <v>789</v>
      </c>
      <c r="H33" s="632">
        <v>672</v>
      </c>
      <c r="I33" s="585">
        <v>682</v>
      </c>
      <c r="J33" s="594">
        <v>656</v>
      </c>
      <c r="K33" s="621"/>
      <c r="L33" s="632">
        <v>802</v>
      </c>
      <c r="M33" s="632"/>
      <c r="N33" s="662">
        <v>81</v>
      </c>
      <c r="O33" s="632"/>
      <c r="P33" s="594">
        <v>920</v>
      </c>
      <c r="Q33" s="1159"/>
    </row>
    <row r="34" spans="1:17" ht="13.5" customHeight="1">
      <c r="A34" s="234"/>
      <c r="B34" s="654" t="s">
        <v>345</v>
      </c>
      <c r="C34" s="621">
        <v>702</v>
      </c>
      <c r="D34" s="594">
        <v>720</v>
      </c>
      <c r="E34" s="585">
        <v>644</v>
      </c>
      <c r="F34" s="632">
        <v>651</v>
      </c>
      <c r="G34" s="585">
        <v>621</v>
      </c>
      <c r="H34" s="632">
        <v>549</v>
      </c>
      <c r="I34" s="585">
        <v>480</v>
      </c>
      <c r="J34" s="594">
        <v>462</v>
      </c>
      <c r="K34" s="621"/>
      <c r="L34" s="632">
        <v>375</v>
      </c>
      <c r="M34" s="632"/>
      <c r="N34" s="662">
        <v>72</v>
      </c>
      <c r="O34" s="632"/>
      <c r="P34" s="594">
        <v>350</v>
      </c>
      <c r="Q34" s="1159"/>
    </row>
    <row r="35" spans="1:17" ht="13.5" customHeight="1">
      <c r="A35" s="234"/>
      <c r="B35" s="654" t="s">
        <v>346</v>
      </c>
      <c r="C35" s="621">
        <v>1487</v>
      </c>
      <c r="D35" s="594">
        <v>1359</v>
      </c>
      <c r="E35" s="585">
        <v>1300</v>
      </c>
      <c r="F35" s="632">
        <v>1187</v>
      </c>
      <c r="G35" s="585">
        <v>1115</v>
      </c>
      <c r="H35" s="632">
        <v>1033</v>
      </c>
      <c r="I35" s="585">
        <v>928</v>
      </c>
      <c r="J35" s="594">
        <v>846</v>
      </c>
      <c r="K35" s="621"/>
      <c r="L35" s="632">
        <v>716</v>
      </c>
      <c r="M35" s="632"/>
      <c r="N35" s="662">
        <v>192</v>
      </c>
      <c r="O35" s="632"/>
      <c r="P35" s="594">
        <v>751</v>
      </c>
      <c r="Q35" s="1159"/>
    </row>
    <row r="36" spans="1:17" ht="13.5" customHeight="1">
      <c r="A36" s="234"/>
      <c r="B36" s="654" t="s">
        <v>347</v>
      </c>
      <c r="C36" s="621">
        <v>963</v>
      </c>
      <c r="D36" s="594">
        <v>895</v>
      </c>
      <c r="E36" s="585">
        <v>733</v>
      </c>
      <c r="F36" s="632">
        <v>655</v>
      </c>
      <c r="G36" s="585">
        <v>624</v>
      </c>
      <c r="H36" s="632">
        <v>551</v>
      </c>
      <c r="I36" s="585">
        <v>492</v>
      </c>
      <c r="J36" s="594">
        <v>442</v>
      </c>
      <c r="K36" s="621"/>
      <c r="L36" s="632">
        <v>368</v>
      </c>
      <c r="M36" s="632"/>
      <c r="N36" s="662">
        <v>117</v>
      </c>
      <c r="O36" s="632"/>
      <c r="P36" s="594">
        <v>388</v>
      </c>
      <c r="Q36" s="1159"/>
    </row>
    <row r="37" spans="1:17" ht="13.5" customHeight="1">
      <c r="A37" s="234"/>
      <c r="B37" s="654" t="s">
        <v>348</v>
      </c>
      <c r="C37" s="621">
        <v>360</v>
      </c>
      <c r="D37" s="594">
        <v>369</v>
      </c>
      <c r="E37" s="585">
        <v>327</v>
      </c>
      <c r="F37" s="632">
        <v>320</v>
      </c>
      <c r="G37" s="585">
        <v>288</v>
      </c>
      <c r="H37" s="632">
        <v>261</v>
      </c>
      <c r="I37" s="585">
        <v>231</v>
      </c>
      <c r="J37" s="594">
        <v>193</v>
      </c>
      <c r="K37" s="621"/>
      <c r="L37" s="632">
        <v>169</v>
      </c>
      <c r="M37" s="632"/>
      <c r="N37" s="662">
        <v>49</v>
      </c>
      <c r="O37" s="632"/>
      <c r="P37" s="594">
        <v>171</v>
      </c>
      <c r="Q37" s="1159"/>
    </row>
    <row r="38" spans="1:17" ht="13.5" customHeight="1">
      <c r="A38" s="234"/>
      <c r="B38" s="654" t="s">
        <v>503</v>
      </c>
      <c r="C38" s="621">
        <v>92</v>
      </c>
      <c r="D38" s="594">
        <v>144</v>
      </c>
      <c r="E38" s="585">
        <v>144</v>
      </c>
      <c r="F38" s="632">
        <v>146</v>
      </c>
      <c r="G38" s="585">
        <v>134</v>
      </c>
      <c r="H38" s="632">
        <v>149</v>
      </c>
      <c r="I38" s="585">
        <v>131</v>
      </c>
      <c r="J38" s="594">
        <v>102</v>
      </c>
      <c r="K38" s="621"/>
      <c r="L38" s="1504">
        <v>114</v>
      </c>
      <c r="M38" s="641"/>
      <c r="N38" s="1505">
        <v>41</v>
      </c>
      <c r="O38" s="641"/>
      <c r="P38" s="1502">
        <v>143</v>
      </c>
      <c r="Q38" s="1163"/>
    </row>
    <row r="39" spans="1:17" ht="13.5" customHeight="1">
      <c r="A39" s="234"/>
      <c r="B39" s="654" t="s">
        <v>504</v>
      </c>
      <c r="C39" s="621">
        <v>29</v>
      </c>
      <c r="D39" s="594">
        <v>46</v>
      </c>
      <c r="E39" s="585">
        <v>44</v>
      </c>
      <c r="F39" s="632">
        <v>56</v>
      </c>
      <c r="G39" s="585">
        <v>70</v>
      </c>
      <c r="H39" s="632">
        <v>65</v>
      </c>
      <c r="I39" s="585">
        <v>57</v>
      </c>
      <c r="J39" s="594">
        <v>61</v>
      </c>
      <c r="K39" s="621"/>
      <c r="L39" s="1504"/>
      <c r="M39" s="673"/>
      <c r="N39" s="1505"/>
      <c r="O39" s="673"/>
      <c r="P39" s="1502"/>
      <c r="Q39" s="1164"/>
    </row>
    <row r="40" spans="1:19" ht="13.5" customHeight="1" thickBot="1">
      <c r="A40" s="235"/>
      <c r="B40" s="657" t="s">
        <v>505</v>
      </c>
      <c r="C40" s="627">
        <v>10</v>
      </c>
      <c r="D40" s="626">
        <v>16</v>
      </c>
      <c r="E40" s="625">
        <v>39</v>
      </c>
      <c r="F40" s="642">
        <v>43</v>
      </c>
      <c r="G40" s="625">
        <v>48</v>
      </c>
      <c r="H40" s="642">
        <v>82</v>
      </c>
      <c r="I40" s="625">
        <v>92</v>
      </c>
      <c r="J40" s="626">
        <v>97</v>
      </c>
      <c r="K40" s="627"/>
      <c r="L40" s="642">
        <v>96</v>
      </c>
      <c r="M40" s="642"/>
      <c r="N40" s="671">
        <v>32</v>
      </c>
      <c r="O40" s="642"/>
      <c r="P40" s="626">
        <v>142</v>
      </c>
      <c r="Q40" s="1165"/>
      <c r="S40" s="1"/>
    </row>
    <row r="41" spans="1:16" ht="13.5">
      <c r="A41" s="25" t="s">
        <v>34</v>
      </c>
      <c r="B41" s="25"/>
      <c r="L41" s="5"/>
      <c r="M41" s="5"/>
      <c r="N41" s="5"/>
      <c r="O41" s="5"/>
      <c r="P41" s="19"/>
    </row>
    <row r="42" spans="1:16" ht="13.5">
      <c r="A42" s="26" t="s">
        <v>824</v>
      </c>
      <c r="B42" s="26"/>
      <c r="C42" s="1179"/>
      <c r="L42" s="5"/>
      <c r="M42" s="5"/>
      <c r="N42" s="5"/>
      <c r="O42" s="5"/>
      <c r="P42" s="19"/>
    </row>
    <row r="43" spans="1:11" ht="13.5">
      <c r="A43" s="25" t="s">
        <v>825</v>
      </c>
      <c r="B43" s="25"/>
      <c r="C43" s="25"/>
      <c r="D43" s="25"/>
      <c r="E43" s="25"/>
      <c r="F43" s="25"/>
      <c r="G43" s="25"/>
      <c r="H43" s="25"/>
      <c r="I43" s="25"/>
      <c r="J43" s="25"/>
      <c r="K43" s="25"/>
    </row>
    <row r="44" spans="1:16" s="969" customFormat="1" ht="13.5">
      <c r="A44" s="25" t="s">
        <v>811</v>
      </c>
      <c r="B44" s="25"/>
      <c r="K44" s="25"/>
      <c r="L44" s="4"/>
      <c r="M44" s="4"/>
      <c r="N44" s="4"/>
      <c r="O44" s="4"/>
      <c r="P44" s="4"/>
    </row>
    <row r="45" s="969" customFormat="1" ht="13.5">
      <c r="P45" s="114"/>
    </row>
    <row r="46" spans="1:9" ht="13.5">
      <c r="A46" s="26" t="s">
        <v>759</v>
      </c>
      <c r="B46" s="25"/>
      <c r="C46" s="969"/>
      <c r="D46" s="969"/>
      <c r="E46" s="969"/>
      <c r="F46" s="969"/>
      <c r="G46" s="969"/>
      <c r="H46" s="969"/>
      <c r="I46" s="969"/>
    </row>
    <row r="47" spans="2:6" ht="13.5">
      <c r="B47" s="26" t="s">
        <v>757</v>
      </c>
      <c r="F47" s="26" t="s">
        <v>758</v>
      </c>
    </row>
  </sheetData>
  <sheetProtection/>
  <mergeCells count="15">
    <mergeCell ref="P38:P39"/>
    <mergeCell ref="P2:Q2"/>
    <mergeCell ref="L38:L39"/>
    <mergeCell ref="N38:N39"/>
    <mergeCell ref="J2:K2"/>
    <mergeCell ref="J3:K3"/>
    <mergeCell ref="L2:O2"/>
    <mergeCell ref="L3:M3"/>
    <mergeCell ref="N3:O3"/>
    <mergeCell ref="A4:B4"/>
    <mergeCell ref="A2:B3"/>
    <mergeCell ref="A31:B31"/>
    <mergeCell ref="A25:B25"/>
    <mergeCell ref="A16:B16"/>
    <mergeCell ref="A10:B10"/>
  </mergeCells>
  <printOptions/>
  <pageMargins left="0.984251968503937" right="0.7874015748031497" top="0.6299212598425197" bottom="0.3937007874015748" header="0.5118110236220472" footer="0.1968503937007874"/>
  <pageSetup horizontalDpi="600" verticalDpi="600" orientation="landscape" paperSize="9" r:id="rId2"/>
  <headerFooter alignWithMargins="0">
    <oddFooter>&amp;L&amp;"ＭＳ Ｐ明朝,標準"&amp;10－１８－</oddFooter>
  </headerFooter>
  <drawing r:id="rId1"/>
</worksheet>
</file>

<file path=xl/worksheets/sheet21.xml><?xml version="1.0" encoding="utf-8"?>
<worksheet xmlns="http://schemas.openxmlformats.org/spreadsheetml/2006/main" xmlns:r="http://schemas.openxmlformats.org/officeDocument/2006/relationships">
  <dimension ref="A1:AB39"/>
  <sheetViews>
    <sheetView zoomScale="90" zoomScaleNormal="90" workbookViewId="0" topLeftCell="A1">
      <selection activeCell="A7" sqref="A1:IV16384"/>
    </sheetView>
  </sheetViews>
  <sheetFormatPr defaultColWidth="9.00390625" defaultRowHeight="13.5"/>
  <cols>
    <col min="1" max="1" width="9.00390625" style="4" customWidth="1"/>
    <col min="2" max="2" width="7.875" style="4" customWidth="1"/>
    <col min="3" max="3" width="2.00390625" style="4" customWidth="1"/>
    <col min="4" max="4" width="7.875" style="4" customWidth="1"/>
    <col min="5" max="5" width="2.00390625" style="4" customWidth="1"/>
    <col min="6" max="6" width="7.875" style="4" customWidth="1"/>
    <col min="7" max="7" width="2.00390625" style="4" customWidth="1"/>
    <col min="8" max="8" width="7.875" style="4" customWidth="1"/>
    <col min="9" max="9" width="2.00390625" style="4" customWidth="1"/>
    <col min="10" max="10" width="7.875" style="4" customWidth="1"/>
    <col min="11" max="11" width="2.00390625" style="4" customWidth="1"/>
    <col min="12" max="12" width="7.875" style="4" customWidth="1"/>
    <col min="13" max="13" width="2.00390625" style="4" customWidth="1"/>
    <col min="14" max="14" width="7.875" style="4" customWidth="1"/>
    <col min="15" max="15" width="2.00390625" style="4" customWidth="1"/>
    <col min="16" max="16" width="7.875" style="4" customWidth="1"/>
    <col min="17" max="17" width="2.00390625" style="4" customWidth="1"/>
    <col min="18" max="18" width="7.875" style="4" customWidth="1"/>
    <col min="19" max="19" width="2.00390625" style="4" customWidth="1"/>
    <col min="20" max="20" width="7.875" style="4" customWidth="1"/>
    <col min="21" max="21" width="2.00390625" style="4" customWidth="1"/>
    <col min="22" max="22" width="9.00390625" style="4" customWidth="1"/>
    <col min="23" max="23" width="2.00390625" style="4" customWidth="1"/>
    <col min="24" max="24" width="1.75390625" style="4" customWidth="1"/>
    <col min="25" max="25" width="7.875" style="4" customWidth="1"/>
    <col min="26" max="26" width="2.00390625" style="4" customWidth="1"/>
    <col min="27" max="16384" width="9.00390625" style="4" customWidth="1"/>
  </cols>
  <sheetData>
    <row r="1" ht="16.5" customHeight="1">
      <c r="A1" s="969" t="s">
        <v>605</v>
      </c>
    </row>
    <row r="2" spans="1:28" ht="16.5" customHeight="1" thickBot="1">
      <c r="A2" s="969" t="s">
        <v>606</v>
      </c>
      <c r="V2" s="47"/>
      <c r="W2" s="47"/>
      <c r="X2" s="47"/>
      <c r="Y2" s="47" t="s">
        <v>506</v>
      </c>
      <c r="Z2" s="47"/>
      <c r="AA2" s="71"/>
      <c r="AB2" s="71"/>
    </row>
    <row r="3" spans="1:28" ht="16.5" customHeight="1" thickBot="1">
      <c r="A3" s="690" t="s">
        <v>502</v>
      </c>
      <c r="B3" s="1310" t="s">
        <v>263</v>
      </c>
      <c r="C3" s="1310"/>
      <c r="D3" s="1463" t="s">
        <v>222</v>
      </c>
      <c r="E3" s="1464"/>
      <c r="F3" s="1463" t="s">
        <v>223</v>
      </c>
      <c r="G3" s="1464"/>
      <c r="H3" s="1463" t="s">
        <v>599</v>
      </c>
      <c r="I3" s="1464"/>
      <c r="J3" s="1463" t="s">
        <v>229</v>
      </c>
      <c r="K3" s="1464"/>
      <c r="L3" s="1463" t="s">
        <v>264</v>
      </c>
      <c r="M3" s="1464"/>
      <c r="N3" s="1463" t="s">
        <v>230</v>
      </c>
      <c r="O3" s="1464"/>
      <c r="P3" s="1463" t="s">
        <v>355</v>
      </c>
      <c r="Q3" s="1464"/>
      <c r="R3" s="1463" t="s">
        <v>356</v>
      </c>
      <c r="S3" s="1464"/>
      <c r="T3" s="1310" t="s">
        <v>265</v>
      </c>
      <c r="U3" s="1409"/>
      <c r="V3" s="1465" t="s">
        <v>519</v>
      </c>
      <c r="W3" s="1466"/>
      <c r="X3" s="6"/>
      <c r="Y3" s="1309" t="s">
        <v>189</v>
      </c>
      <c r="Z3" s="1466"/>
      <c r="AA3" s="71"/>
      <c r="AB3" s="71"/>
    </row>
    <row r="4" spans="1:26" ht="16.5" customHeight="1">
      <c r="A4" s="338" t="s">
        <v>87</v>
      </c>
      <c r="B4" s="688">
        <v>367</v>
      </c>
      <c r="C4" s="688"/>
      <c r="D4" s="693">
        <v>277</v>
      </c>
      <c r="E4" s="691"/>
      <c r="F4" s="693">
        <v>312</v>
      </c>
      <c r="G4" s="691"/>
      <c r="H4" s="693">
        <v>393</v>
      </c>
      <c r="I4" s="691"/>
      <c r="J4" s="693">
        <v>264</v>
      </c>
      <c r="K4" s="691"/>
      <c r="L4" s="693">
        <v>595</v>
      </c>
      <c r="M4" s="691"/>
      <c r="N4" s="693">
        <v>471</v>
      </c>
      <c r="O4" s="691"/>
      <c r="P4" s="693">
        <v>623</v>
      </c>
      <c r="Q4" s="691"/>
      <c r="R4" s="693">
        <v>601</v>
      </c>
      <c r="S4" s="691"/>
      <c r="T4" s="688">
        <v>429</v>
      </c>
      <c r="U4" s="688"/>
      <c r="V4" s="694">
        <v>4332</v>
      </c>
      <c r="W4" s="695"/>
      <c r="X4" s="103"/>
      <c r="Y4" s="699">
        <v>884</v>
      </c>
      <c r="Z4" s="695"/>
    </row>
    <row r="5" spans="1:26" ht="16.5" customHeight="1">
      <c r="A5" s="187" t="s">
        <v>636</v>
      </c>
      <c r="B5" s="119">
        <v>348</v>
      </c>
      <c r="C5" s="119"/>
      <c r="D5" s="705">
        <v>253</v>
      </c>
      <c r="E5" s="706"/>
      <c r="F5" s="705">
        <v>293</v>
      </c>
      <c r="G5" s="706"/>
      <c r="H5" s="705">
        <v>337</v>
      </c>
      <c r="I5" s="706"/>
      <c r="J5" s="705">
        <v>252</v>
      </c>
      <c r="K5" s="706"/>
      <c r="L5" s="705">
        <v>563</v>
      </c>
      <c r="M5" s="706"/>
      <c r="N5" s="705">
        <v>451</v>
      </c>
      <c r="O5" s="706"/>
      <c r="P5" s="705">
        <v>611</v>
      </c>
      <c r="Q5" s="706"/>
      <c r="R5" s="705">
        <v>573</v>
      </c>
      <c r="S5" s="706"/>
      <c r="T5" s="119">
        <v>415</v>
      </c>
      <c r="U5" s="119"/>
      <c r="V5" s="707">
        <v>4096</v>
      </c>
      <c r="W5" s="708"/>
      <c r="X5" s="103"/>
      <c r="Y5" s="717">
        <v>860</v>
      </c>
      <c r="Z5" s="708"/>
    </row>
    <row r="6" spans="1:26" ht="16.5" customHeight="1">
      <c r="A6" s="187" t="s">
        <v>731</v>
      </c>
      <c r="B6" s="119">
        <v>336</v>
      </c>
      <c r="C6" s="119"/>
      <c r="D6" s="705">
        <v>238</v>
      </c>
      <c r="E6" s="706"/>
      <c r="F6" s="705">
        <v>268</v>
      </c>
      <c r="G6" s="706"/>
      <c r="H6" s="705">
        <v>292</v>
      </c>
      <c r="I6" s="706"/>
      <c r="J6" s="705">
        <v>242</v>
      </c>
      <c r="K6" s="706"/>
      <c r="L6" s="705">
        <v>523</v>
      </c>
      <c r="M6" s="706"/>
      <c r="N6" s="705">
        <v>433</v>
      </c>
      <c r="O6" s="706"/>
      <c r="P6" s="705">
        <v>594</v>
      </c>
      <c r="Q6" s="706"/>
      <c r="R6" s="705">
        <v>548</v>
      </c>
      <c r="S6" s="706"/>
      <c r="T6" s="119">
        <v>399</v>
      </c>
      <c r="U6" s="119"/>
      <c r="V6" s="707">
        <v>3873</v>
      </c>
      <c r="W6" s="708"/>
      <c r="X6" s="103"/>
      <c r="Y6" s="717">
        <v>826</v>
      </c>
      <c r="Z6" s="708"/>
    </row>
    <row r="7" spans="1:26" ht="16.5" customHeight="1">
      <c r="A7" s="187" t="s">
        <v>637</v>
      </c>
      <c r="B7" s="119">
        <v>320</v>
      </c>
      <c r="C7" s="119"/>
      <c r="D7" s="705">
        <v>212</v>
      </c>
      <c r="E7" s="706"/>
      <c r="F7" s="705">
        <v>241</v>
      </c>
      <c r="G7" s="706"/>
      <c r="H7" s="705">
        <v>246</v>
      </c>
      <c r="I7" s="706"/>
      <c r="J7" s="705">
        <v>239</v>
      </c>
      <c r="K7" s="706"/>
      <c r="L7" s="705">
        <v>512</v>
      </c>
      <c r="M7" s="706"/>
      <c r="N7" s="705">
        <v>411</v>
      </c>
      <c r="O7" s="706"/>
      <c r="P7" s="705">
        <v>585</v>
      </c>
      <c r="Q7" s="706"/>
      <c r="R7" s="705">
        <v>531</v>
      </c>
      <c r="S7" s="706"/>
      <c r="T7" s="119">
        <v>394</v>
      </c>
      <c r="U7" s="119"/>
      <c r="V7" s="707">
        <v>3691</v>
      </c>
      <c r="W7" s="708"/>
      <c r="X7" s="103"/>
      <c r="Y7" s="717">
        <v>807</v>
      </c>
      <c r="Z7" s="708"/>
    </row>
    <row r="8" spans="1:26" ht="16.5" customHeight="1">
      <c r="A8" s="187" t="s">
        <v>457</v>
      </c>
      <c r="B8" s="119">
        <v>269</v>
      </c>
      <c r="C8" s="119"/>
      <c r="D8" s="705">
        <v>184</v>
      </c>
      <c r="E8" s="706"/>
      <c r="F8" s="705">
        <v>213</v>
      </c>
      <c r="G8" s="706"/>
      <c r="H8" s="705">
        <v>195</v>
      </c>
      <c r="I8" s="706"/>
      <c r="J8" s="705">
        <v>222</v>
      </c>
      <c r="K8" s="706"/>
      <c r="L8" s="705">
        <v>474</v>
      </c>
      <c r="M8" s="706"/>
      <c r="N8" s="705">
        <v>387</v>
      </c>
      <c r="O8" s="706"/>
      <c r="P8" s="705">
        <v>565</v>
      </c>
      <c r="Q8" s="706"/>
      <c r="R8" s="705">
        <v>489</v>
      </c>
      <c r="S8" s="706"/>
      <c r="T8" s="119">
        <v>365</v>
      </c>
      <c r="U8" s="119"/>
      <c r="V8" s="707">
        <v>3363</v>
      </c>
      <c r="W8" s="708"/>
      <c r="X8" s="103"/>
      <c r="Y8" s="717">
        <v>725</v>
      </c>
      <c r="Z8" s="708"/>
    </row>
    <row r="9" spans="1:26" ht="16.5" customHeight="1">
      <c r="A9" s="187" t="s">
        <v>420</v>
      </c>
      <c r="B9" s="119">
        <v>244</v>
      </c>
      <c r="C9" s="119"/>
      <c r="D9" s="705">
        <v>158</v>
      </c>
      <c r="E9" s="706"/>
      <c r="F9" s="705">
        <v>198</v>
      </c>
      <c r="G9" s="706"/>
      <c r="H9" s="705">
        <v>167</v>
      </c>
      <c r="I9" s="706"/>
      <c r="J9" s="705">
        <v>214</v>
      </c>
      <c r="K9" s="706"/>
      <c r="L9" s="705">
        <v>430</v>
      </c>
      <c r="M9" s="706"/>
      <c r="N9" s="705">
        <v>371</v>
      </c>
      <c r="O9" s="706"/>
      <c r="P9" s="705">
        <v>519</v>
      </c>
      <c r="Q9" s="706"/>
      <c r="R9" s="705">
        <v>454</v>
      </c>
      <c r="S9" s="706"/>
      <c r="T9" s="119">
        <v>340</v>
      </c>
      <c r="U9" s="119"/>
      <c r="V9" s="707">
        <v>3095</v>
      </c>
      <c r="W9" s="708"/>
      <c r="X9" s="103"/>
      <c r="Y9" s="717">
        <v>664</v>
      </c>
      <c r="Z9" s="708"/>
    </row>
    <row r="10" spans="1:26" ht="16.5" customHeight="1">
      <c r="A10" s="187" t="s">
        <v>464</v>
      </c>
      <c r="B10" s="119">
        <v>207</v>
      </c>
      <c r="C10" s="119"/>
      <c r="D10" s="705">
        <v>129</v>
      </c>
      <c r="E10" s="706"/>
      <c r="F10" s="705">
        <v>187</v>
      </c>
      <c r="G10" s="706"/>
      <c r="H10" s="705">
        <v>149</v>
      </c>
      <c r="I10" s="706"/>
      <c r="J10" s="705">
        <v>206</v>
      </c>
      <c r="K10" s="706"/>
      <c r="L10" s="705">
        <v>413</v>
      </c>
      <c r="M10" s="706"/>
      <c r="N10" s="705">
        <v>351</v>
      </c>
      <c r="O10" s="706"/>
      <c r="P10" s="705">
        <v>495</v>
      </c>
      <c r="Q10" s="706"/>
      <c r="R10" s="705">
        <v>420</v>
      </c>
      <c r="S10" s="706"/>
      <c r="T10" s="119">
        <v>312</v>
      </c>
      <c r="U10" s="119"/>
      <c r="V10" s="707">
        <v>2869</v>
      </c>
      <c r="W10" s="708"/>
      <c r="X10" s="103"/>
      <c r="Y10" s="717">
        <v>606</v>
      </c>
      <c r="Z10" s="708"/>
    </row>
    <row r="11" spans="1:28" ht="16.5" customHeight="1" thickBot="1">
      <c r="A11" s="187" t="s">
        <v>540</v>
      </c>
      <c r="B11" s="119">
        <v>164</v>
      </c>
      <c r="C11" s="119"/>
      <c r="D11" s="705">
        <v>117</v>
      </c>
      <c r="E11" s="706"/>
      <c r="F11" s="705">
        <v>185</v>
      </c>
      <c r="G11" s="706"/>
      <c r="H11" s="705">
        <v>123</v>
      </c>
      <c r="I11" s="706"/>
      <c r="J11" s="705">
        <v>178</v>
      </c>
      <c r="K11" s="706"/>
      <c r="L11" s="705">
        <v>399</v>
      </c>
      <c r="M11" s="706"/>
      <c r="N11" s="705">
        <v>327</v>
      </c>
      <c r="O11" s="706"/>
      <c r="P11" s="705">
        <v>463</v>
      </c>
      <c r="Q11" s="706"/>
      <c r="R11" s="705">
        <v>395</v>
      </c>
      <c r="S11" s="706"/>
      <c r="T11" s="119">
        <v>294</v>
      </c>
      <c r="U11" s="119"/>
      <c r="V11" s="707">
        <f>SUM(B11:T11)</f>
        <v>2645</v>
      </c>
      <c r="W11" s="708"/>
      <c r="X11" s="103"/>
      <c r="Y11" s="704">
        <v>584</v>
      </c>
      <c r="Z11" s="703"/>
      <c r="AB11" s="1"/>
    </row>
    <row r="12" spans="1:26" ht="16.5" customHeight="1" thickBot="1">
      <c r="A12" s="186" t="s">
        <v>727</v>
      </c>
      <c r="B12" s="700" t="s">
        <v>821</v>
      </c>
      <c r="C12" s="700"/>
      <c r="D12" s="1166" t="s">
        <v>821</v>
      </c>
      <c r="E12" s="1167"/>
      <c r="F12" s="1166" t="s">
        <v>821</v>
      </c>
      <c r="G12" s="1167"/>
      <c r="H12" s="1166" t="s">
        <v>821</v>
      </c>
      <c r="I12" s="1167"/>
      <c r="J12" s="1166" t="s">
        <v>821</v>
      </c>
      <c r="K12" s="1167"/>
      <c r="L12" s="1166" t="s">
        <v>821</v>
      </c>
      <c r="M12" s="1167"/>
      <c r="N12" s="1166" t="s">
        <v>821</v>
      </c>
      <c r="O12" s="1167"/>
      <c r="P12" s="1166" t="s">
        <v>821</v>
      </c>
      <c r="Q12" s="1167"/>
      <c r="R12" s="1166" t="s">
        <v>821</v>
      </c>
      <c r="S12" s="1167"/>
      <c r="T12" s="700" t="s">
        <v>821</v>
      </c>
      <c r="U12" s="700"/>
      <c r="V12" s="1168">
        <v>2874</v>
      </c>
      <c r="W12" s="703"/>
      <c r="X12" s="103"/>
      <c r="Y12" s="103"/>
      <c r="Z12" s="103"/>
    </row>
    <row r="13" spans="1:26" ht="4.5" customHeight="1">
      <c r="A13" s="9"/>
      <c r="B13" s="96"/>
      <c r="C13" s="96"/>
      <c r="D13" s="96"/>
      <c r="E13" s="96"/>
      <c r="F13" s="96"/>
      <c r="G13" s="96"/>
      <c r="H13" s="96"/>
      <c r="I13" s="96"/>
      <c r="J13" s="96"/>
      <c r="K13" s="96"/>
      <c r="L13" s="96"/>
      <c r="M13" s="96"/>
      <c r="N13" s="143"/>
      <c r="O13" s="96"/>
      <c r="P13" s="96"/>
      <c r="Q13" s="96"/>
      <c r="R13" s="96"/>
      <c r="S13" s="96"/>
      <c r="T13" s="96"/>
      <c r="U13" s="96"/>
      <c r="V13" s="96"/>
      <c r="W13" s="96"/>
      <c r="X13" s="96"/>
      <c r="Y13" s="103"/>
      <c r="Z13" s="96"/>
    </row>
    <row r="14" spans="1:26" ht="16.5" customHeight="1" thickBot="1">
      <c r="A14" s="1120" t="s">
        <v>607</v>
      </c>
      <c r="N14" s="538"/>
      <c r="Y14" s="47" t="s">
        <v>506</v>
      </c>
      <c r="Z14" s="47"/>
    </row>
    <row r="15" spans="1:28" ht="16.5" customHeight="1" thickBot="1">
      <c r="A15" s="690" t="s">
        <v>502</v>
      </c>
      <c r="B15" s="1310" t="s">
        <v>263</v>
      </c>
      <c r="C15" s="1310"/>
      <c r="D15" s="1463" t="s">
        <v>222</v>
      </c>
      <c r="E15" s="1464"/>
      <c r="F15" s="1463" t="s">
        <v>223</v>
      </c>
      <c r="G15" s="1464"/>
      <c r="H15" s="1463" t="s">
        <v>599</v>
      </c>
      <c r="I15" s="1464"/>
      <c r="J15" s="1463" t="s">
        <v>229</v>
      </c>
      <c r="K15" s="1464"/>
      <c r="L15" s="1463" t="s">
        <v>264</v>
      </c>
      <c r="M15" s="1464"/>
      <c r="N15" s="1463" t="s">
        <v>230</v>
      </c>
      <c r="O15" s="1464"/>
      <c r="P15" s="1463" t="s">
        <v>355</v>
      </c>
      <c r="Q15" s="1464"/>
      <c r="R15" s="1463" t="s">
        <v>356</v>
      </c>
      <c r="S15" s="1464"/>
      <c r="T15" s="1310" t="s">
        <v>265</v>
      </c>
      <c r="U15" s="1409"/>
      <c r="V15" s="1465" t="s">
        <v>519</v>
      </c>
      <c r="W15" s="1466"/>
      <c r="X15" s="6"/>
      <c r="Y15" s="1309" t="s">
        <v>189</v>
      </c>
      <c r="Z15" s="1466"/>
      <c r="AA15" s="71"/>
      <c r="AB15" s="71"/>
    </row>
    <row r="16" spans="1:26" ht="16.5" customHeight="1">
      <c r="A16" s="338" t="s">
        <v>87</v>
      </c>
      <c r="B16" s="688">
        <v>33</v>
      </c>
      <c r="C16" s="688"/>
      <c r="D16" s="693">
        <v>19</v>
      </c>
      <c r="E16" s="691"/>
      <c r="F16" s="693">
        <v>46</v>
      </c>
      <c r="G16" s="691"/>
      <c r="H16" s="693">
        <v>51</v>
      </c>
      <c r="I16" s="691"/>
      <c r="J16" s="693">
        <v>64</v>
      </c>
      <c r="K16" s="691"/>
      <c r="L16" s="693">
        <v>106</v>
      </c>
      <c r="M16" s="691"/>
      <c r="N16" s="693">
        <v>115</v>
      </c>
      <c r="O16" s="691"/>
      <c r="P16" s="693">
        <v>96</v>
      </c>
      <c r="Q16" s="691"/>
      <c r="R16" s="693">
        <v>75</v>
      </c>
      <c r="S16" s="691"/>
      <c r="T16" s="688">
        <v>52</v>
      </c>
      <c r="U16" s="688"/>
      <c r="V16" s="694">
        <v>657</v>
      </c>
      <c r="W16" s="695"/>
      <c r="X16" s="103"/>
      <c r="Y16" s="699">
        <v>146</v>
      </c>
      <c r="Z16" s="695"/>
    </row>
    <row r="17" spans="1:26" ht="16.5" customHeight="1">
      <c r="A17" s="187" t="s">
        <v>636</v>
      </c>
      <c r="B17" s="119">
        <v>26</v>
      </c>
      <c r="C17" s="119"/>
      <c r="D17" s="705">
        <v>13</v>
      </c>
      <c r="E17" s="706"/>
      <c r="F17" s="705">
        <v>29</v>
      </c>
      <c r="G17" s="706"/>
      <c r="H17" s="705">
        <v>27</v>
      </c>
      <c r="I17" s="706"/>
      <c r="J17" s="705">
        <v>37</v>
      </c>
      <c r="K17" s="706"/>
      <c r="L17" s="705">
        <v>69</v>
      </c>
      <c r="M17" s="706"/>
      <c r="N17" s="705">
        <v>84</v>
      </c>
      <c r="O17" s="706"/>
      <c r="P17" s="705">
        <v>109</v>
      </c>
      <c r="Q17" s="706"/>
      <c r="R17" s="705">
        <v>66</v>
      </c>
      <c r="S17" s="706"/>
      <c r="T17" s="119">
        <v>45</v>
      </c>
      <c r="U17" s="119"/>
      <c r="V17" s="707">
        <v>505</v>
      </c>
      <c r="W17" s="708"/>
      <c r="X17" s="103"/>
      <c r="Y17" s="717">
        <v>86</v>
      </c>
      <c r="Z17" s="708"/>
    </row>
    <row r="18" spans="1:26" ht="16.5" customHeight="1">
      <c r="A18" s="187" t="s">
        <v>731</v>
      </c>
      <c r="B18" s="119">
        <v>30</v>
      </c>
      <c r="C18" s="119"/>
      <c r="D18" s="705">
        <v>24</v>
      </c>
      <c r="E18" s="706"/>
      <c r="F18" s="705">
        <v>28</v>
      </c>
      <c r="G18" s="706"/>
      <c r="H18" s="705">
        <v>32</v>
      </c>
      <c r="I18" s="706"/>
      <c r="J18" s="705">
        <v>41</v>
      </c>
      <c r="K18" s="706"/>
      <c r="L18" s="705">
        <v>81</v>
      </c>
      <c r="M18" s="706"/>
      <c r="N18" s="705">
        <v>86</v>
      </c>
      <c r="O18" s="706"/>
      <c r="P18" s="705">
        <v>90</v>
      </c>
      <c r="Q18" s="706"/>
      <c r="R18" s="705">
        <v>72</v>
      </c>
      <c r="S18" s="706"/>
      <c r="T18" s="119">
        <v>53</v>
      </c>
      <c r="U18" s="119"/>
      <c r="V18" s="707">
        <v>537</v>
      </c>
      <c r="W18" s="708"/>
      <c r="X18" s="103"/>
      <c r="Y18" s="717">
        <v>80</v>
      </c>
      <c r="Z18" s="708"/>
    </row>
    <row r="19" spans="1:26" ht="16.5" customHeight="1">
      <c r="A19" s="187" t="s">
        <v>637</v>
      </c>
      <c r="B19" s="119">
        <v>39</v>
      </c>
      <c r="C19" s="119"/>
      <c r="D19" s="705">
        <v>30</v>
      </c>
      <c r="E19" s="706"/>
      <c r="F19" s="705">
        <v>27</v>
      </c>
      <c r="G19" s="706"/>
      <c r="H19" s="705">
        <v>38</v>
      </c>
      <c r="I19" s="706"/>
      <c r="J19" s="705">
        <v>30</v>
      </c>
      <c r="K19" s="706"/>
      <c r="L19" s="705">
        <v>90</v>
      </c>
      <c r="M19" s="706"/>
      <c r="N19" s="705">
        <v>94</v>
      </c>
      <c r="O19" s="706"/>
      <c r="P19" s="705">
        <v>94</v>
      </c>
      <c r="Q19" s="706"/>
      <c r="R19" s="705">
        <v>66</v>
      </c>
      <c r="S19" s="706"/>
      <c r="T19" s="119">
        <v>67</v>
      </c>
      <c r="U19" s="119"/>
      <c r="V19" s="707">
        <v>575</v>
      </c>
      <c r="W19" s="708"/>
      <c r="X19" s="103"/>
      <c r="Y19" s="717">
        <v>111</v>
      </c>
      <c r="Z19" s="708"/>
    </row>
    <row r="20" spans="1:26" ht="16.5" customHeight="1">
      <c r="A20" s="187" t="s">
        <v>457</v>
      </c>
      <c r="B20" s="119">
        <v>43</v>
      </c>
      <c r="C20" s="119"/>
      <c r="D20" s="705">
        <v>21</v>
      </c>
      <c r="E20" s="706"/>
      <c r="F20" s="705">
        <v>36</v>
      </c>
      <c r="G20" s="706"/>
      <c r="H20" s="705">
        <v>30</v>
      </c>
      <c r="I20" s="706"/>
      <c r="J20" s="705">
        <v>32</v>
      </c>
      <c r="K20" s="706"/>
      <c r="L20" s="705">
        <v>90</v>
      </c>
      <c r="M20" s="706"/>
      <c r="N20" s="705">
        <v>78</v>
      </c>
      <c r="O20" s="706"/>
      <c r="P20" s="705">
        <v>105</v>
      </c>
      <c r="Q20" s="706"/>
      <c r="R20" s="705">
        <v>79</v>
      </c>
      <c r="S20" s="706"/>
      <c r="T20" s="119">
        <v>76</v>
      </c>
      <c r="U20" s="119"/>
      <c r="V20" s="707">
        <v>590</v>
      </c>
      <c r="W20" s="708"/>
      <c r="X20" s="103"/>
      <c r="Y20" s="717">
        <v>107</v>
      </c>
      <c r="Z20" s="708"/>
    </row>
    <row r="21" spans="1:26" ht="16.5" customHeight="1">
      <c r="A21" s="187" t="s">
        <v>420</v>
      </c>
      <c r="B21" s="119">
        <v>35</v>
      </c>
      <c r="C21" s="119"/>
      <c r="D21" s="705">
        <v>23</v>
      </c>
      <c r="E21" s="706"/>
      <c r="F21" s="705">
        <v>30</v>
      </c>
      <c r="G21" s="706"/>
      <c r="H21" s="705">
        <v>22</v>
      </c>
      <c r="I21" s="706"/>
      <c r="J21" s="705">
        <v>26</v>
      </c>
      <c r="K21" s="706"/>
      <c r="L21" s="705">
        <v>75</v>
      </c>
      <c r="M21" s="706"/>
      <c r="N21" s="705">
        <v>79</v>
      </c>
      <c r="O21" s="706"/>
      <c r="P21" s="705">
        <v>84</v>
      </c>
      <c r="Q21" s="706"/>
      <c r="R21" s="705">
        <v>68</v>
      </c>
      <c r="S21" s="706"/>
      <c r="T21" s="119">
        <v>47</v>
      </c>
      <c r="U21" s="119"/>
      <c r="V21" s="707">
        <v>489</v>
      </c>
      <c r="W21" s="708"/>
      <c r="X21" s="103"/>
      <c r="Y21" s="717">
        <v>80</v>
      </c>
      <c r="Z21" s="708"/>
    </row>
    <row r="22" spans="1:26" ht="16.5" customHeight="1">
      <c r="A22" s="187" t="s">
        <v>464</v>
      </c>
      <c r="B22" s="119">
        <v>21</v>
      </c>
      <c r="C22" s="709" t="s">
        <v>822</v>
      </c>
      <c r="D22" s="705">
        <v>11</v>
      </c>
      <c r="E22" s="710" t="s">
        <v>822</v>
      </c>
      <c r="F22" s="705">
        <v>13</v>
      </c>
      <c r="G22" s="710" t="s">
        <v>822</v>
      </c>
      <c r="H22" s="705">
        <v>7</v>
      </c>
      <c r="I22" s="710" t="s">
        <v>822</v>
      </c>
      <c r="J22" s="705">
        <v>30</v>
      </c>
      <c r="K22" s="710" t="s">
        <v>822</v>
      </c>
      <c r="L22" s="705">
        <v>56</v>
      </c>
      <c r="M22" s="710" t="s">
        <v>822</v>
      </c>
      <c r="N22" s="705">
        <v>72</v>
      </c>
      <c r="O22" s="710" t="s">
        <v>822</v>
      </c>
      <c r="P22" s="705">
        <v>73</v>
      </c>
      <c r="Q22" s="710" t="s">
        <v>822</v>
      </c>
      <c r="R22" s="705">
        <v>55</v>
      </c>
      <c r="S22" s="710" t="s">
        <v>822</v>
      </c>
      <c r="T22" s="119">
        <v>39</v>
      </c>
      <c r="U22" s="711" t="s">
        <v>822</v>
      </c>
      <c r="V22" s="707">
        <v>383</v>
      </c>
      <c r="W22" s="712" t="s">
        <v>822</v>
      </c>
      <c r="X22" s="103"/>
      <c r="Y22" s="717">
        <v>73</v>
      </c>
      <c r="Z22" s="712"/>
    </row>
    <row r="23" spans="1:28" ht="16.5" customHeight="1" thickBot="1">
      <c r="A23" s="187" t="s">
        <v>540</v>
      </c>
      <c r="B23" s="119">
        <v>13</v>
      </c>
      <c r="C23" s="709" t="s">
        <v>732</v>
      </c>
      <c r="D23" s="705">
        <v>10</v>
      </c>
      <c r="E23" s="710" t="s">
        <v>732</v>
      </c>
      <c r="F23" s="705">
        <v>14</v>
      </c>
      <c r="G23" s="710" t="s">
        <v>732</v>
      </c>
      <c r="H23" s="705">
        <v>6</v>
      </c>
      <c r="I23" s="710" t="s">
        <v>732</v>
      </c>
      <c r="J23" s="705">
        <v>23</v>
      </c>
      <c r="K23" s="710" t="s">
        <v>732</v>
      </c>
      <c r="L23" s="705">
        <v>68</v>
      </c>
      <c r="M23" s="710" t="s">
        <v>732</v>
      </c>
      <c r="N23" s="705">
        <v>58</v>
      </c>
      <c r="O23" s="710" t="s">
        <v>732</v>
      </c>
      <c r="P23" s="705">
        <v>78</v>
      </c>
      <c r="Q23" s="710" t="s">
        <v>732</v>
      </c>
      <c r="R23" s="705">
        <v>69</v>
      </c>
      <c r="S23" s="710" t="s">
        <v>732</v>
      </c>
      <c r="T23" s="119">
        <v>45</v>
      </c>
      <c r="U23" s="711" t="s">
        <v>732</v>
      </c>
      <c r="V23" s="707">
        <v>384</v>
      </c>
      <c r="W23" s="712" t="s">
        <v>732</v>
      </c>
      <c r="X23" s="103"/>
      <c r="Y23" s="704">
        <v>73</v>
      </c>
      <c r="Z23" s="702" t="s">
        <v>732</v>
      </c>
      <c r="AB23" s="1"/>
    </row>
    <row r="24" spans="1:26" ht="16.5" customHeight="1" thickBot="1">
      <c r="A24" s="186" t="s">
        <v>727</v>
      </c>
      <c r="B24" s="700" t="s">
        <v>821</v>
      </c>
      <c r="C24" s="700"/>
      <c r="D24" s="1166" t="s">
        <v>821</v>
      </c>
      <c r="E24" s="1167"/>
      <c r="F24" s="1166" t="s">
        <v>821</v>
      </c>
      <c r="G24" s="1167"/>
      <c r="H24" s="1166" t="s">
        <v>821</v>
      </c>
      <c r="I24" s="1167"/>
      <c r="J24" s="1166" t="s">
        <v>821</v>
      </c>
      <c r="K24" s="1167"/>
      <c r="L24" s="1166" t="s">
        <v>821</v>
      </c>
      <c r="M24" s="1167"/>
      <c r="N24" s="1166" t="s">
        <v>821</v>
      </c>
      <c r="O24" s="1167"/>
      <c r="P24" s="1166" t="s">
        <v>821</v>
      </c>
      <c r="Q24" s="1167"/>
      <c r="R24" s="1166" t="s">
        <v>821</v>
      </c>
      <c r="S24" s="1167"/>
      <c r="T24" s="700" t="s">
        <v>821</v>
      </c>
      <c r="U24" s="701"/>
      <c r="V24" s="1168">
        <v>448</v>
      </c>
      <c r="W24" s="702" t="s">
        <v>732</v>
      </c>
      <c r="X24" s="103"/>
      <c r="Y24" s="103"/>
      <c r="Z24" s="115"/>
    </row>
    <row r="25" spans="1:26" ht="4.5" customHeight="1">
      <c r="A25" s="9"/>
      <c r="B25" s="96"/>
      <c r="C25" s="97"/>
      <c r="D25" s="96"/>
      <c r="E25" s="97"/>
      <c r="F25" s="96"/>
      <c r="G25" s="97"/>
      <c r="H25" s="96"/>
      <c r="I25" s="97"/>
      <c r="J25" s="96"/>
      <c r="K25" s="97"/>
      <c r="L25" s="96"/>
      <c r="M25" s="97"/>
      <c r="N25" s="96"/>
      <c r="O25" s="97"/>
      <c r="P25" s="96"/>
      <c r="Q25" s="97"/>
      <c r="R25" s="96"/>
      <c r="S25" s="97"/>
      <c r="T25" s="96"/>
      <c r="U25" s="97"/>
      <c r="V25" s="96"/>
      <c r="W25" s="97"/>
      <c r="X25" s="96"/>
      <c r="Y25" s="103"/>
      <c r="Z25" s="97"/>
    </row>
    <row r="26" spans="1:26" ht="16.5" customHeight="1" thickBot="1">
      <c r="A26" s="1120" t="s">
        <v>608</v>
      </c>
      <c r="Y26" s="47" t="s">
        <v>506</v>
      </c>
      <c r="Z26" s="47"/>
    </row>
    <row r="27" spans="1:28" ht="16.5" customHeight="1" thickBot="1">
      <c r="A27" s="690" t="s">
        <v>502</v>
      </c>
      <c r="B27" s="1310" t="s">
        <v>263</v>
      </c>
      <c r="C27" s="1310"/>
      <c r="D27" s="1463" t="s">
        <v>222</v>
      </c>
      <c r="E27" s="1464"/>
      <c r="F27" s="1463" t="s">
        <v>223</v>
      </c>
      <c r="G27" s="1464"/>
      <c r="H27" s="1463" t="s">
        <v>599</v>
      </c>
      <c r="I27" s="1464"/>
      <c r="J27" s="1463" t="s">
        <v>229</v>
      </c>
      <c r="K27" s="1464"/>
      <c r="L27" s="1463" t="s">
        <v>264</v>
      </c>
      <c r="M27" s="1464"/>
      <c r="N27" s="1463" t="s">
        <v>230</v>
      </c>
      <c r="O27" s="1464"/>
      <c r="P27" s="1463" t="s">
        <v>355</v>
      </c>
      <c r="Q27" s="1464"/>
      <c r="R27" s="1463" t="s">
        <v>356</v>
      </c>
      <c r="S27" s="1464"/>
      <c r="T27" s="1310" t="s">
        <v>265</v>
      </c>
      <c r="U27" s="1409"/>
      <c r="V27" s="1465" t="s">
        <v>519</v>
      </c>
      <c r="W27" s="1466"/>
      <c r="X27" s="6"/>
      <c r="Y27" s="1309" t="s">
        <v>189</v>
      </c>
      <c r="Z27" s="1466"/>
      <c r="AA27" s="71"/>
      <c r="AB27" s="71"/>
    </row>
    <row r="28" spans="1:26" ht="16.5" customHeight="1">
      <c r="A28" s="338" t="s">
        <v>87</v>
      </c>
      <c r="B28" s="689">
        <v>334</v>
      </c>
      <c r="C28" s="689"/>
      <c r="D28" s="696">
        <v>258</v>
      </c>
      <c r="E28" s="692"/>
      <c r="F28" s="696">
        <v>266</v>
      </c>
      <c r="G28" s="692"/>
      <c r="H28" s="696">
        <v>342</v>
      </c>
      <c r="I28" s="692"/>
      <c r="J28" s="696">
        <v>200</v>
      </c>
      <c r="K28" s="692"/>
      <c r="L28" s="696">
        <v>489</v>
      </c>
      <c r="M28" s="692"/>
      <c r="N28" s="696">
        <v>356</v>
      </c>
      <c r="O28" s="692"/>
      <c r="P28" s="696">
        <v>527</v>
      </c>
      <c r="Q28" s="692"/>
      <c r="R28" s="696">
        <v>526</v>
      </c>
      <c r="S28" s="692"/>
      <c r="T28" s="689">
        <v>377</v>
      </c>
      <c r="U28" s="689"/>
      <c r="V28" s="697">
        <v>3675</v>
      </c>
      <c r="W28" s="698"/>
      <c r="X28" s="102"/>
      <c r="Y28" s="699">
        <v>738</v>
      </c>
      <c r="Z28" s="695"/>
    </row>
    <row r="29" spans="1:26" ht="16.5" customHeight="1">
      <c r="A29" s="187" t="s">
        <v>636</v>
      </c>
      <c r="B29" s="443">
        <v>322</v>
      </c>
      <c r="C29" s="443"/>
      <c r="D29" s="713">
        <v>240</v>
      </c>
      <c r="E29" s="714"/>
      <c r="F29" s="713">
        <v>264</v>
      </c>
      <c r="G29" s="714"/>
      <c r="H29" s="713">
        <v>310</v>
      </c>
      <c r="I29" s="714"/>
      <c r="J29" s="713">
        <v>215</v>
      </c>
      <c r="K29" s="714"/>
      <c r="L29" s="713">
        <v>494</v>
      </c>
      <c r="M29" s="714"/>
      <c r="N29" s="713">
        <v>367</v>
      </c>
      <c r="O29" s="714"/>
      <c r="P29" s="713">
        <v>502</v>
      </c>
      <c r="Q29" s="714"/>
      <c r="R29" s="713">
        <v>507</v>
      </c>
      <c r="S29" s="714"/>
      <c r="T29" s="443">
        <v>370</v>
      </c>
      <c r="U29" s="443"/>
      <c r="V29" s="715">
        <v>3591</v>
      </c>
      <c r="W29" s="716"/>
      <c r="X29" s="102"/>
      <c r="Y29" s="717">
        <v>774</v>
      </c>
      <c r="Z29" s="708"/>
    </row>
    <row r="30" spans="1:26" ht="16.5" customHeight="1">
      <c r="A30" s="187" t="s">
        <v>731</v>
      </c>
      <c r="B30" s="443">
        <v>306</v>
      </c>
      <c r="C30" s="443"/>
      <c r="D30" s="713">
        <v>214</v>
      </c>
      <c r="E30" s="714"/>
      <c r="F30" s="713">
        <v>240</v>
      </c>
      <c r="G30" s="714"/>
      <c r="H30" s="713">
        <v>260</v>
      </c>
      <c r="I30" s="714"/>
      <c r="J30" s="713">
        <v>201</v>
      </c>
      <c r="K30" s="714"/>
      <c r="L30" s="713">
        <v>442</v>
      </c>
      <c r="M30" s="714"/>
      <c r="N30" s="713">
        <v>347</v>
      </c>
      <c r="O30" s="714"/>
      <c r="P30" s="713">
        <v>504</v>
      </c>
      <c r="Q30" s="714"/>
      <c r="R30" s="713">
        <v>476</v>
      </c>
      <c r="S30" s="714"/>
      <c r="T30" s="443">
        <v>346</v>
      </c>
      <c r="U30" s="443"/>
      <c r="V30" s="715">
        <v>3336</v>
      </c>
      <c r="W30" s="716"/>
      <c r="X30" s="102"/>
      <c r="Y30" s="717">
        <v>746</v>
      </c>
      <c r="Z30" s="708"/>
    </row>
    <row r="31" spans="1:26" ht="16.5" customHeight="1">
      <c r="A31" s="187" t="s">
        <v>637</v>
      </c>
      <c r="B31" s="443">
        <v>281</v>
      </c>
      <c r="C31" s="443"/>
      <c r="D31" s="713">
        <v>182</v>
      </c>
      <c r="E31" s="714"/>
      <c r="F31" s="713">
        <v>214</v>
      </c>
      <c r="G31" s="714"/>
      <c r="H31" s="713">
        <v>208</v>
      </c>
      <c r="I31" s="714"/>
      <c r="J31" s="713">
        <v>209</v>
      </c>
      <c r="K31" s="714"/>
      <c r="L31" s="713">
        <v>422</v>
      </c>
      <c r="M31" s="714"/>
      <c r="N31" s="713">
        <v>317</v>
      </c>
      <c r="O31" s="714"/>
      <c r="P31" s="713">
        <v>491</v>
      </c>
      <c r="Q31" s="714"/>
      <c r="R31" s="713">
        <v>465</v>
      </c>
      <c r="S31" s="714"/>
      <c r="T31" s="443">
        <v>327</v>
      </c>
      <c r="U31" s="443"/>
      <c r="V31" s="715">
        <v>3116</v>
      </c>
      <c r="W31" s="716"/>
      <c r="X31" s="102"/>
      <c r="Y31" s="717">
        <v>696</v>
      </c>
      <c r="Z31" s="708"/>
    </row>
    <row r="32" spans="1:26" ht="16.5" customHeight="1">
      <c r="A32" s="187" t="s">
        <v>457</v>
      </c>
      <c r="B32" s="443">
        <v>226</v>
      </c>
      <c r="C32" s="443"/>
      <c r="D32" s="713">
        <v>163</v>
      </c>
      <c r="E32" s="714"/>
      <c r="F32" s="713">
        <v>177</v>
      </c>
      <c r="G32" s="714"/>
      <c r="H32" s="713">
        <v>165</v>
      </c>
      <c r="I32" s="714"/>
      <c r="J32" s="713">
        <v>190</v>
      </c>
      <c r="K32" s="714"/>
      <c r="L32" s="713">
        <v>384</v>
      </c>
      <c r="M32" s="714"/>
      <c r="N32" s="713">
        <v>309</v>
      </c>
      <c r="O32" s="714"/>
      <c r="P32" s="713">
        <v>460</v>
      </c>
      <c r="Q32" s="714"/>
      <c r="R32" s="713">
        <v>410</v>
      </c>
      <c r="S32" s="714"/>
      <c r="T32" s="443">
        <v>289</v>
      </c>
      <c r="U32" s="443"/>
      <c r="V32" s="715">
        <v>2773</v>
      </c>
      <c r="W32" s="716"/>
      <c r="X32" s="102"/>
      <c r="Y32" s="717">
        <v>618</v>
      </c>
      <c r="Z32" s="708"/>
    </row>
    <row r="33" spans="1:26" ht="16.5" customHeight="1">
      <c r="A33" s="187" t="s">
        <v>420</v>
      </c>
      <c r="B33" s="443">
        <v>209</v>
      </c>
      <c r="C33" s="443"/>
      <c r="D33" s="713">
        <v>135</v>
      </c>
      <c r="E33" s="714"/>
      <c r="F33" s="713">
        <v>168</v>
      </c>
      <c r="G33" s="714"/>
      <c r="H33" s="713">
        <v>145</v>
      </c>
      <c r="I33" s="714"/>
      <c r="J33" s="713">
        <v>188</v>
      </c>
      <c r="K33" s="714"/>
      <c r="L33" s="713">
        <v>355</v>
      </c>
      <c r="M33" s="714"/>
      <c r="N33" s="713">
        <v>292</v>
      </c>
      <c r="O33" s="714"/>
      <c r="P33" s="713">
        <v>435</v>
      </c>
      <c r="Q33" s="714"/>
      <c r="R33" s="713">
        <v>386</v>
      </c>
      <c r="S33" s="714"/>
      <c r="T33" s="443">
        <v>293</v>
      </c>
      <c r="U33" s="443"/>
      <c r="V33" s="715">
        <v>2606</v>
      </c>
      <c r="W33" s="716"/>
      <c r="X33" s="102"/>
      <c r="Y33" s="717">
        <v>584</v>
      </c>
      <c r="Z33" s="708"/>
    </row>
    <row r="34" spans="1:26" ht="16.5" customHeight="1">
      <c r="A34" s="187" t="s">
        <v>464</v>
      </c>
      <c r="B34" s="119">
        <v>146</v>
      </c>
      <c r="C34" s="709" t="s">
        <v>822</v>
      </c>
      <c r="D34" s="705">
        <v>59</v>
      </c>
      <c r="E34" s="710" t="s">
        <v>822</v>
      </c>
      <c r="F34" s="705">
        <v>77</v>
      </c>
      <c r="G34" s="710" t="s">
        <v>822</v>
      </c>
      <c r="H34" s="705">
        <v>52</v>
      </c>
      <c r="I34" s="710" t="s">
        <v>822</v>
      </c>
      <c r="J34" s="705">
        <v>148</v>
      </c>
      <c r="K34" s="710" t="s">
        <v>822</v>
      </c>
      <c r="L34" s="705">
        <v>273</v>
      </c>
      <c r="M34" s="710" t="s">
        <v>822</v>
      </c>
      <c r="N34" s="705">
        <v>235</v>
      </c>
      <c r="O34" s="710" t="s">
        <v>822</v>
      </c>
      <c r="P34" s="705">
        <v>336</v>
      </c>
      <c r="Q34" s="710" t="s">
        <v>822</v>
      </c>
      <c r="R34" s="705">
        <v>276</v>
      </c>
      <c r="S34" s="710" t="s">
        <v>822</v>
      </c>
      <c r="T34" s="119">
        <v>234</v>
      </c>
      <c r="U34" s="711" t="s">
        <v>822</v>
      </c>
      <c r="V34" s="715">
        <v>1836</v>
      </c>
      <c r="W34" s="712" t="s">
        <v>822</v>
      </c>
      <c r="X34" s="102"/>
      <c r="Y34" s="717">
        <v>462</v>
      </c>
      <c r="Z34" s="712" t="s">
        <v>822</v>
      </c>
    </row>
    <row r="35" spans="1:28" ht="16.5" customHeight="1" thickBot="1">
      <c r="A35" s="187" t="s">
        <v>540</v>
      </c>
      <c r="B35" s="119">
        <v>100</v>
      </c>
      <c r="C35" s="709" t="s">
        <v>732</v>
      </c>
      <c r="D35" s="705">
        <v>37</v>
      </c>
      <c r="E35" s="710" t="s">
        <v>732</v>
      </c>
      <c r="F35" s="705">
        <v>59</v>
      </c>
      <c r="G35" s="710" t="s">
        <v>732</v>
      </c>
      <c r="H35" s="705">
        <v>36</v>
      </c>
      <c r="I35" s="710" t="s">
        <v>732</v>
      </c>
      <c r="J35" s="705">
        <v>113</v>
      </c>
      <c r="K35" s="710" t="s">
        <v>732</v>
      </c>
      <c r="L35" s="705">
        <v>218</v>
      </c>
      <c r="M35" s="710" t="s">
        <v>732</v>
      </c>
      <c r="N35" s="705">
        <v>207</v>
      </c>
      <c r="O35" s="710" t="s">
        <v>732</v>
      </c>
      <c r="P35" s="705">
        <v>272</v>
      </c>
      <c r="Q35" s="710" t="s">
        <v>732</v>
      </c>
      <c r="R35" s="705">
        <v>214</v>
      </c>
      <c r="S35" s="710" t="s">
        <v>732</v>
      </c>
      <c r="T35" s="119">
        <v>203</v>
      </c>
      <c r="U35" s="711" t="s">
        <v>732</v>
      </c>
      <c r="V35" s="715">
        <v>1459</v>
      </c>
      <c r="W35" s="712" t="s">
        <v>732</v>
      </c>
      <c r="X35" s="103"/>
      <c r="Y35" s="704">
        <v>430</v>
      </c>
      <c r="Z35" s="702" t="s">
        <v>732</v>
      </c>
      <c r="AB35" s="1"/>
    </row>
    <row r="36" spans="1:26" ht="16.5" customHeight="1" thickBot="1">
      <c r="A36" s="186" t="s">
        <v>727</v>
      </c>
      <c r="B36" s="700" t="s">
        <v>821</v>
      </c>
      <c r="C36" s="700"/>
      <c r="D36" s="1166" t="s">
        <v>821</v>
      </c>
      <c r="E36" s="1167"/>
      <c r="F36" s="1166" t="s">
        <v>821</v>
      </c>
      <c r="G36" s="1167"/>
      <c r="H36" s="1166" t="s">
        <v>821</v>
      </c>
      <c r="I36" s="1167"/>
      <c r="J36" s="1166" t="s">
        <v>821</v>
      </c>
      <c r="K36" s="1167"/>
      <c r="L36" s="1166" t="s">
        <v>821</v>
      </c>
      <c r="M36" s="1167"/>
      <c r="N36" s="1166" t="s">
        <v>821</v>
      </c>
      <c r="O36" s="1167"/>
      <c r="P36" s="1166" t="s">
        <v>821</v>
      </c>
      <c r="Q36" s="1167"/>
      <c r="R36" s="1166" t="s">
        <v>821</v>
      </c>
      <c r="S36" s="1167"/>
      <c r="T36" s="700" t="s">
        <v>821</v>
      </c>
      <c r="U36" s="701"/>
      <c r="V36" s="1169">
        <v>1484</v>
      </c>
      <c r="W36" s="702" t="s">
        <v>732</v>
      </c>
      <c r="X36" s="103"/>
      <c r="Y36" s="103"/>
      <c r="Z36" s="115"/>
    </row>
    <row r="37" spans="1:26" ht="16.5" customHeight="1">
      <c r="A37" s="26" t="s">
        <v>34</v>
      </c>
      <c r="J37" s="25"/>
      <c r="K37" s="25"/>
      <c r="L37" s="25"/>
      <c r="M37" s="25"/>
      <c r="N37" s="25"/>
      <c r="O37" s="25"/>
      <c r="P37" s="25"/>
      <c r="Q37" s="25"/>
      <c r="R37" s="25"/>
      <c r="S37" s="25"/>
      <c r="T37" s="25"/>
      <c r="Y37" s="103"/>
      <c r="Z37" s="5"/>
    </row>
    <row r="38" spans="1:26" ht="16.5" customHeight="1">
      <c r="A38" s="26" t="s">
        <v>823</v>
      </c>
      <c r="B38" s="969"/>
      <c r="C38" s="969"/>
      <c r="D38" s="969"/>
      <c r="E38" s="969"/>
      <c r="F38" s="969"/>
      <c r="G38" s="969"/>
      <c r="H38" s="969"/>
      <c r="I38" s="969"/>
      <c r="J38" s="969"/>
      <c r="K38" s="969"/>
      <c r="L38" s="969"/>
      <c r="M38" s="969"/>
      <c r="Z38" s="25"/>
    </row>
    <row r="39" spans="1:11" ht="13.5">
      <c r="A39" s="25" t="s">
        <v>815</v>
      </c>
      <c r="B39" s="25"/>
      <c r="C39" s="25"/>
      <c r="D39" s="25"/>
      <c r="E39" s="25"/>
      <c r="F39" s="25"/>
      <c r="G39" s="25"/>
      <c r="H39" s="25"/>
      <c r="I39" s="25"/>
      <c r="J39" s="25"/>
      <c r="K39" s="25"/>
    </row>
  </sheetData>
  <sheetProtection/>
  <mergeCells count="36">
    <mergeCell ref="Y3:Z3"/>
    <mergeCell ref="L3:M3"/>
    <mergeCell ref="N3:O3"/>
    <mergeCell ref="P3:Q3"/>
    <mergeCell ref="R3:S3"/>
    <mergeCell ref="T3:U3"/>
    <mergeCell ref="B3:C3"/>
    <mergeCell ref="D3:E3"/>
    <mergeCell ref="F3:G3"/>
    <mergeCell ref="H3:I3"/>
    <mergeCell ref="J3:K3"/>
    <mergeCell ref="V3:W3"/>
    <mergeCell ref="T27:U27"/>
    <mergeCell ref="V27:W27"/>
    <mergeCell ref="P15:Q15"/>
    <mergeCell ref="R15:S15"/>
    <mergeCell ref="T15:U15"/>
    <mergeCell ref="V15:W15"/>
    <mergeCell ref="Y15:Z15"/>
    <mergeCell ref="B15:C15"/>
    <mergeCell ref="D15:E15"/>
    <mergeCell ref="F15:G15"/>
    <mergeCell ref="H15:I15"/>
    <mergeCell ref="J15:K15"/>
    <mergeCell ref="L15:M15"/>
    <mergeCell ref="N15:O15"/>
    <mergeCell ref="Y27:Z27"/>
    <mergeCell ref="B27:C27"/>
    <mergeCell ref="D27:E27"/>
    <mergeCell ref="F27:G27"/>
    <mergeCell ref="H27:I27"/>
    <mergeCell ref="J27:K27"/>
    <mergeCell ref="L27:M27"/>
    <mergeCell ref="N27:O27"/>
    <mergeCell ref="P27:Q27"/>
    <mergeCell ref="R27:S27"/>
  </mergeCells>
  <printOptions/>
  <pageMargins left="0.984251968503937" right="0.8267716535433072" top="0.3937007874015748" bottom="0.3937007874015748" header="0.5118110236220472" footer="0.1968503937007874"/>
  <pageSetup horizontalDpi="600" verticalDpi="600" orientation="landscape" paperSize="9" scale="96" r:id="rId1"/>
  <headerFooter alignWithMargins="0">
    <oddFooter>&amp;R&amp;"ＭＳ Ｐ明朝,標準"&amp;10－１９－</oddFooter>
  </headerFooter>
</worksheet>
</file>

<file path=xl/worksheets/sheet22.xml><?xml version="1.0" encoding="utf-8"?>
<worksheet xmlns="http://schemas.openxmlformats.org/spreadsheetml/2006/main" xmlns:r="http://schemas.openxmlformats.org/officeDocument/2006/relationships">
  <dimension ref="A1:Q38"/>
  <sheetViews>
    <sheetView view="pageLayout" zoomScaleNormal="90" workbookViewId="0" topLeftCell="A1">
      <selection activeCell="B14" sqref="B14"/>
    </sheetView>
  </sheetViews>
  <sheetFormatPr defaultColWidth="9.00390625" defaultRowHeight="13.5"/>
  <cols>
    <col min="1" max="1" width="10.375" style="4" customWidth="1"/>
    <col min="2" max="11" width="9.875" style="4" customWidth="1"/>
    <col min="12" max="12" width="11.00390625" style="4" customWidth="1"/>
    <col min="13" max="13" width="1.75390625" style="4" customWidth="1"/>
    <col min="14" max="14" width="9.875" style="4" customWidth="1"/>
    <col min="15" max="15" width="9.375" style="4" hidden="1" customWidth="1"/>
    <col min="16" max="16384" width="9.00390625" style="4" customWidth="1"/>
  </cols>
  <sheetData>
    <row r="1" spans="1:13" ht="16.5" customHeight="1">
      <c r="A1" s="1170" t="s">
        <v>411</v>
      </c>
      <c r="B1" s="9"/>
      <c r="C1" s="9"/>
      <c r="D1" s="9"/>
      <c r="E1" s="9"/>
      <c r="F1" s="9"/>
      <c r="G1" s="9"/>
      <c r="H1" s="9"/>
      <c r="I1" s="9"/>
      <c r="J1" s="9"/>
      <c r="K1" s="9"/>
      <c r="L1" s="32"/>
      <c r="M1" s="32"/>
    </row>
    <row r="2" spans="1:14" ht="16.5" customHeight="1" thickBot="1">
      <c r="A2" s="1171" t="s">
        <v>412</v>
      </c>
      <c r="N2" s="47" t="s">
        <v>415</v>
      </c>
    </row>
    <row r="3" spans="1:14" ht="16.5" customHeight="1" thickBot="1">
      <c r="A3" s="333" t="s">
        <v>502</v>
      </c>
      <c r="B3" s="438" t="s">
        <v>263</v>
      </c>
      <c r="C3" s="453" t="s">
        <v>222</v>
      </c>
      <c r="D3" s="453" t="s">
        <v>223</v>
      </c>
      <c r="E3" s="453" t="s">
        <v>599</v>
      </c>
      <c r="F3" s="453" t="s">
        <v>229</v>
      </c>
      <c r="G3" s="453" t="s">
        <v>264</v>
      </c>
      <c r="H3" s="453" t="s">
        <v>230</v>
      </c>
      <c r="I3" s="453" t="s">
        <v>355</v>
      </c>
      <c r="J3" s="453" t="s">
        <v>356</v>
      </c>
      <c r="K3" s="438" t="s">
        <v>265</v>
      </c>
      <c r="L3" s="718" t="s">
        <v>519</v>
      </c>
      <c r="M3" s="17"/>
      <c r="N3" s="719" t="s">
        <v>189</v>
      </c>
    </row>
    <row r="4" spans="1:15" ht="16.5" customHeight="1">
      <c r="A4" s="338" t="s">
        <v>87</v>
      </c>
      <c r="B4" s="689">
        <v>270</v>
      </c>
      <c r="C4" s="723">
        <v>143</v>
      </c>
      <c r="D4" s="723">
        <v>161</v>
      </c>
      <c r="E4" s="723">
        <v>170</v>
      </c>
      <c r="F4" s="723">
        <v>266</v>
      </c>
      <c r="G4" s="723">
        <v>656</v>
      </c>
      <c r="H4" s="723">
        <v>487</v>
      </c>
      <c r="I4" s="723">
        <v>611</v>
      </c>
      <c r="J4" s="723">
        <v>444</v>
      </c>
      <c r="K4" s="689">
        <v>420</v>
      </c>
      <c r="L4" s="720">
        <v>3626</v>
      </c>
      <c r="M4" s="102"/>
      <c r="N4" s="721">
        <v>935</v>
      </c>
      <c r="O4" s="84">
        <f>SUM(B4:K4)</f>
        <v>3628</v>
      </c>
    </row>
    <row r="5" spans="1:15" ht="16.5" customHeight="1">
      <c r="A5" s="187" t="s">
        <v>636</v>
      </c>
      <c r="B5" s="443">
        <v>247</v>
      </c>
      <c r="C5" s="457">
        <v>121</v>
      </c>
      <c r="D5" s="457">
        <v>137</v>
      </c>
      <c r="E5" s="457">
        <v>134</v>
      </c>
      <c r="F5" s="457">
        <v>249</v>
      </c>
      <c r="G5" s="457">
        <v>608</v>
      </c>
      <c r="H5" s="457">
        <v>470</v>
      </c>
      <c r="I5" s="457">
        <v>619</v>
      </c>
      <c r="J5" s="457">
        <v>407</v>
      </c>
      <c r="K5" s="443">
        <v>388</v>
      </c>
      <c r="L5" s="724">
        <v>3379</v>
      </c>
      <c r="M5" s="102"/>
      <c r="N5" s="725">
        <v>896</v>
      </c>
      <c r="O5" s="84">
        <f aca="true" t="shared" si="0" ref="O5:O35">SUM(B5:K5)</f>
        <v>3380</v>
      </c>
    </row>
    <row r="6" spans="1:15" ht="16.5" customHeight="1">
      <c r="A6" s="187" t="s">
        <v>731</v>
      </c>
      <c r="B6" s="443">
        <v>252</v>
      </c>
      <c r="C6" s="457">
        <v>105</v>
      </c>
      <c r="D6" s="457">
        <v>122</v>
      </c>
      <c r="E6" s="457">
        <v>104</v>
      </c>
      <c r="F6" s="457">
        <v>238</v>
      </c>
      <c r="G6" s="457">
        <v>590</v>
      </c>
      <c r="H6" s="457">
        <v>465</v>
      </c>
      <c r="I6" s="457">
        <v>598</v>
      </c>
      <c r="J6" s="457">
        <v>382</v>
      </c>
      <c r="K6" s="443">
        <v>382</v>
      </c>
      <c r="L6" s="724">
        <v>3239</v>
      </c>
      <c r="M6" s="102"/>
      <c r="N6" s="725">
        <v>866</v>
      </c>
      <c r="O6" s="84">
        <f t="shared" si="0"/>
        <v>3238</v>
      </c>
    </row>
    <row r="7" spans="1:15" ht="16.5" customHeight="1">
      <c r="A7" s="187" t="s">
        <v>637</v>
      </c>
      <c r="B7" s="443">
        <v>223</v>
      </c>
      <c r="C7" s="457">
        <v>100</v>
      </c>
      <c r="D7" s="457">
        <v>106</v>
      </c>
      <c r="E7" s="457">
        <v>86</v>
      </c>
      <c r="F7" s="457">
        <v>227</v>
      </c>
      <c r="G7" s="457">
        <v>557</v>
      </c>
      <c r="H7" s="457">
        <v>458</v>
      </c>
      <c r="I7" s="457">
        <v>571</v>
      </c>
      <c r="J7" s="457">
        <v>379</v>
      </c>
      <c r="K7" s="443">
        <v>376</v>
      </c>
      <c r="L7" s="724">
        <v>3083</v>
      </c>
      <c r="M7" s="102"/>
      <c r="N7" s="725">
        <v>857</v>
      </c>
      <c r="O7" s="84">
        <f t="shared" si="0"/>
        <v>3083</v>
      </c>
    </row>
    <row r="8" spans="1:15" ht="16.5" customHeight="1">
      <c r="A8" s="187" t="s">
        <v>457</v>
      </c>
      <c r="B8" s="443">
        <v>219</v>
      </c>
      <c r="C8" s="457">
        <v>80</v>
      </c>
      <c r="D8" s="457">
        <v>95</v>
      </c>
      <c r="E8" s="457">
        <v>75</v>
      </c>
      <c r="F8" s="457">
        <v>224</v>
      </c>
      <c r="G8" s="457">
        <v>559</v>
      </c>
      <c r="H8" s="457">
        <v>465</v>
      </c>
      <c r="I8" s="457">
        <v>577</v>
      </c>
      <c r="J8" s="457">
        <v>366</v>
      </c>
      <c r="K8" s="443">
        <v>375</v>
      </c>
      <c r="L8" s="724">
        <v>3034</v>
      </c>
      <c r="M8" s="102"/>
      <c r="N8" s="725">
        <v>838</v>
      </c>
      <c r="O8" s="84">
        <f t="shared" si="0"/>
        <v>3035</v>
      </c>
    </row>
    <row r="9" spans="1:15" ht="16.5" customHeight="1">
      <c r="A9" s="187" t="s">
        <v>420</v>
      </c>
      <c r="B9" s="443">
        <v>205</v>
      </c>
      <c r="C9" s="457">
        <v>61</v>
      </c>
      <c r="D9" s="457">
        <v>81</v>
      </c>
      <c r="E9" s="457">
        <v>61</v>
      </c>
      <c r="F9" s="457">
        <v>206</v>
      </c>
      <c r="G9" s="457">
        <v>512</v>
      </c>
      <c r="H9" s="457">
        <v>446</v>
      </c>
      <c r="I9" s="457">
        <v>529</v>
      </c>
      <c r="J9" s="457">
        <v>339</v>
      </c>
      <c r="K9" s="443">
        <v>354</v>
      </c>
      <c r="L9" s="724">
        <v>2795</v>
      </c>
      <c r="M9" s="102"/>
      <c r="N9" s="725">
        <v>766</v>
      </c>
      <c r="O9" s="84">
        <f t="shared" si="0"/>
        <v>2794</v>
      </c>
    </row>
    <row r="10" spans="1:15" ht="16.5" customHeight="1">
      <c r="A10" s="187" t="s">
        <v>464</v>
      </c>
      <c r="B10" s="443">
        <v>188</v>
      </c>
      <c r="C10" s="457">
        <v>48</v>
      </c>
      <c r="D10" s="457">
        <v>73</v>
      </c>
      <c r="E10" s="457">
        <v>54</v>
      </c>
      <c r="F10" s="457">
        <v>188</v>
      </c>
      <c r="G10" s="457">
        <v>487</v>
      </c>
      <c r="H10" s="457">
        <v>412</v>
      </c>
      <c r="I10" s="457">
        <v>500</v>
      </c>
      <c r="J10" s="457">
        <v>314</v>
      </c>
      <c r="K10" s="443">
        <v>332</v>
      </c>
      <c r="L10" s="724">
        <v>2594</v>
      </c>
      <c r="M10" s="102"/>
      <c r="N10" s="725">
        <v>769</v>
      </c>
      <c r="O10" s="84">
        <f t="shared" si="0"/>
        <v>2596</v>
      </c>
    </row>
    <row r="11" spans="1:17" ht="16.5" customHeight="1" thickBot="1">
      <c r="A11" s="187" t="s">
        <v>540</v>
      </c>
      <c r="B11" s="443">
        <v>173</v>
      </c>
      <c r="C11" s="457">
        <v>23</v>
      </c>
      <c r="D11" s="457">
        <v>44</v>
      </c>
      <c r="E11" s="457">
        <v>32</v>
      </c>
      <c r="F11" s="457">
        <v>123</v>
      </c>
      <c r="G11" s="457">
        <v>423</v>
      </c>
      <c r="H11" s="457">
        <v>355</v>
      </c>
      <c r="I11" s="457">
        <v>411</v>
      </c>
      <c r="J11" s="457">
        <v>255</v>
      </c>
      <c r="K11" s="443">
        <v>286</v>
      </c>
      <c r="L11" s="724">
        <v>2124</v>
      </c>
      <c r="M11" s="102"/>
      <c r="N11" s="722">
        <v>687</v>
      </c>
      <c r="O11" s="84">
        <f t="shared" si="0"/>
        <v>2125</v>
      </c>
      <c r="Q11" s="1"/>
    </row>
    <row r="12" spans="1:15" ht="16.5" customHeight="1" thickBot="1">
      <c r="A12" s="186" t="s">
        <v>727</v>
      </c>
      <c r="B12" s="700" t="s">
        <v>821</v>
      </c>
      <c r="C12" s="1172" t="s">
        <v>821</v>
      </c>
      <c r="D12" s="1172" t="s">
        <v>821</v>
      </c>
      <c r="E12" s="1172" t="s">
        <v>821</v>
      </c>
      <c r="F12" s="1172" t="s">
        <v>821</v>
      </c>
      <c r="G12" s="1172" t="s">
        <v>821</v>
      </c>
      <c r="H12" s="1172" t="s">
        <v>821</v>
      </c>
      <c r="I12" s="1172" t="s">
        <v>821</v>
      </c>
      <c r="J12" s="1172" t="s">
        <v>821</v>
      </c>
      <c r="K12" s="1173" t="s">
        <v>821</v>
      </c>
      <c r="L12" s="1174">
        <v>2787</v>
      </c>
      <c r="M12" s="102"/>
      <c r="N12" s="103"/>
      <c r="O12" s="84">
        <f>SUM(B12:K12)</f>
        <v>0</v>
      </c>
    </row>
    <row r="13" spans="1:15" s="5" customFormat="1" ht="4.5" customHeight="1">
      <c r="A13" s="9"/>
      <c r="B13" s="96"/>
      <c r="C13" s="96"/>
      <c r="D13" s="96"/>
      <c r="E13" s="96"/>
      <c r="F13" s="96"/>
      <c r="G13" s="96"/>
      <c r="H13" s="96"/>
      <c r="I13" s="96"/>
      <c r="J13" s="96"/>
      <c r="K13" s="96"/>
      <c r="L13" s="96"/>
      <c r="M13" s="89"/>
      <c r="N13" s="96"/>
      <c r="O13" s="98"/>
    </row>
    <row r="14" spans="1:15" ht="16.5" customHeight="1" thickBot="1">
      <c r="A14" s="1120" t="s">
        <v>413</v>
      </c>
      <c r="K14" s="47"/>
      <c r="N14" s="47" t="s">
        <v>415</v>
      </c>
      <c r="O14" s="84"/>
    </row>
    <row r="15" spans="1:15" ht="16.5" customHeight="1" thickBot="1">
      <c r="A15" s="333" t="s">
        <v>502</v>
      </c>
      <c r="B15" s="438" t="s">
        <v>263</v>
      </c>
      <c r="C15" s="453" t="s">
        <v>222</v>
      </c>
      <c r="D15" s="453" t="s">
        <v>223</v>
      </c>
      <c r="E15" s="453" t="s">
        <v>599</v>
      </c>
      <c r="F15" s="453" t="s">
        <v>229</v>
      </c>
      <c r="G15" s="453" t="s">
        <v>264</v>
      </c>
      <c r="H15" s="453" t="s">
        <v>230</v>
      </c>
      <c r="I15" s="453" t="s">
        <v>355</v>
      </c>
      <c r="J15" s="453" t="s">
        <v>356</v>
      </c>
      <c r="K15" s="438" t="s">
        <v>265</v>
      </c>
      <c r="L15" s="718" t="s">
        <v>519</v>
      </c>
      <c r="M15" s="17"/>
      <c r="N15" s="719" t="s">
        <v>189</v>
      </c>
      <c r="O15" s="84"/>
    </row>
    <row r="16" spans="1:15" ht="16.5" customHeight="1">
      <c r="A16" s="338" t="s">
        <v>87</v>
      </c>
      <c r="B16" s="689">
        <v>218</v>
      </c>
      <c r="C16" s="723">
        <v>108</v>
      </c>
      <c r="D16" s="723">
        <v>122</v>
      </c>
      <c r="E16" s="723">
        <v>131</v>
      </c>
      <c r="F16" s="723">
        <v>162</v>
      </c>
      <c r="G16" s="723">
        <v>327</v>
      </c>
      <c r="H16" s="723">
        <v>324</v>
      </c>
      <c r="I16" s="723">
        <v>322</v>
      </c>
      <c r="J16" s="723">
        <v>390</v>
      </c>
      <c r="K16" s="689">
        <v>345</v>
      </c>
      <c r="L16" s="720">
        <v>2449</v>
      </c>
      <c r="M16" s="102"/>
      <c r="N16" s="721">
        <v>699</v>
      </c>
      <c r="O16" s="84">
        <f t="shared" si="0"/>
        <v>2449</v>
      </c>
    </row>
    <row r="17" spans="1:15" ht="16.5" customHeight="1">
      <c r="A17" s="187" t="s">
        <v>636</v>
      </c>
      <c r="B17" s="443">
        <v>201</v>
      </c>
      <c r="C17" s="457">
        <v>92</v>
      </c>
      <c r="D17" s="457">
        <v>98</v>
      </c>
      <c r="E17" s="457">
        <v>103</v>
      </c>
      <c r="F17" s="457">
        <v>150</v>
      </c>
      <c r="G17" s="457">
        <v>296</v>
      </c>
      <c r="H17" s="457">
        <v>313</v>
      </c>
      <c r="I17" s="457">
        <v>317</v>
      </c>
      <c r="J17" s="457">
        <v>353</v>
      </c>
      <c r="K17" s="443">
        <v>318</v>
      </c>
      <c r="L17" s="724">
        <v>2240</v>
      </c>
      <c r="M17" s="102"/>
      <c r="N17" s="725">
        <v>689</v>
      </c>
      <c r="O17" s="84">
        <f t="shared" si="0"/>
        <v>2241</v>
      </c>
    </row>
    <row r="18" spans="1:15" ht="16.5" customHeight="1">
      <c r="A18" s="187" t="s">
        <v>731</v>
      </c>
      <c r="B18" s="443">
        <v>201</v>
      </c>
      <c r="C18" s="457">
        <v>76</v>
      </c>
      <c r="D18" s="457">
        <v>86</v>
      </c>
      <c r="E18" s="457">
        <v>80</v>
      </c>
      <c r="F18" s="457">
        <v>148</v>
      </c>
      <c r="G18" s="457">
        <v>284</v>
      </c>
      <c r="H18" s="457">
        <v>312</v>
      </c>
      <c r="I18" s="457">
        <v>311</v>
      </c>
      <c r="J18" s="457">
        <v>341</v>
      </c>
      <c r="K18" s="443">
        <v>311</v>
      </c>
      <c r="L18" s="724">
        <v>2149</v>
      </c>
      <c r="M18" s="102"/>
      <c r="N18" s="725">
        <v>685</v>
      </c>
      <c r="O18" s="84">
        <f t="shared" si="0"/>
        <v>2150</v>
      </c>
    </row>
    <row r="19" spans="1:15" ht="16.5" customHeight="1">
      <c r="A19" s="187" t="s">
        <v>637</v>
      </c>
      <c r="B19" s="443">
        <v>178</v>
      </c>
      <c r="C19" s="457">
        <v>74</v>
      </c>
      <c r="D19" s="457">
        <v>76</v>
      </c>
      <c r="E19" s="457">
        <v>64</v>
      </c>
      <c r="F19" s="457">
        <v>145</v>
      </c>
      <c r="G19" s="457">
        <v>274</v>
      </c>
      <c r="H19" s="457">
        <v>301</v>
      </c>
      <c r="I19" s="457">
        <v>294</v>
      </c>
      <c r="J19" s="457">
        <v>339</v>
      </c>
      <c r="K19" s="443">
        <v>307</v>
      </c>
      <c r="L19" s="724">
        <v>2052</v>
      </c>
      <c r="M19" s="102"/>
      <c r="N19" s="725">
        <v>668</v>
      </c>
      <c r="O19" s="84">
        <f t="shared" si="0"/>
        <v>2052</v>
      </c>
    </row>
    <row r="20" spans="1:15" ht="16.5" customHeight="1">
      <c r="A20" s="187" t="s">
        <v>457</v>
      </c>
      <c r="B20" s="443">
        <v>176</v>
      </c>
      <c r="C20" s="457">
        <v>58</v>
      </c>
      <c r="D20" s="457">
        <v>70</v>
      </c>
      <c r="E20" s="457">
        <v>56</v>
      </c>
      <c r="F20" s="457">
        <v>141</v>
      </c>
      <c r="G20" s="457">
        <v>267</v>
      </c>
      <c r="H20" s="457">
        <v>315</v>
      </c>
      <c r="I20" s="457">
        <v>306</v>
      </c>
      <c r="J20" s="457">
        <v>325</v>
      </c>
      <c r="K20" s="443">
        <v>306</v>
      </c>
      <c r="L20" s="724">
        <v>2021</v>
      </c>
      <c r="M20" s="102"/>
      <c r="N20" s="725">
        <v>651</v>
      </c>
      <c r="O20" s="84">
        <f t="shared" si="0"/>
        <v>2020</v>
      </c>
    </row>
    <row r="21" spans="1:15" ht="16.5" customHeight="1">
      <c r="A21" s="187" t="s">
        <v>420</v>
      </c>
      <c r="B21" s="443">
        <v>172</v>
      </c>
      <c r="C21" s="457">
        <v>42</v>
      </c>
      <c r="D21" s="457">
        <v>59</v>
      </c>
      <c r="E21" s="457">
        <v>46</v>
      </c>
      <c r="F21" s="457">
        <v>133</v>
      </c>
      <c r="G21" s="457">
        <v>254</v>
      </c>
      <c r="H21" s="457">
        <v>311</v>
      </c>
      <c r="I21" s="457">
        <v>289</v>
      </c>
      <c r="J21" s="457">
        <v>304</v>
      </c>
      <c r="K21" s="443">
        <v>288</v>
      </c>
      <c r="L21" s="724">
        <v>1898</v>
      </c>
      <c r="M21" s="102"/>
      <c r="N21" s="725">
        <v>599</v>
      </c>
      <c r="O21" s="84">
        <f t="shared" si="0"/>
        <v>1898</v>
      </c>
    </row>
    <row r="22" spans="1:15" ht="16.5" customHeight="1">
      <c r="A22" s="187" t="s">
        <v>464</v>
      </c>
      <c r="B22" s="443">
        <v>160</v>
      </c>
      <c r="C22" s="457">
        <v>36</v>
      </c>
      <c r="D22" s="457">
        <v>56</v>
      </c>
      <c r="E22" s="457">
        <v>41</v>
      </c>
      <c r="F22" s="457">
        <v>126</v>
      </c>
      <c r="G22" s="457">
        <v>236</v>
      </c>
      <c r="H22" s="457">
        <v>298</v>
      </c>
      <c r="I22" s="457">
        <v>284</v>
      </c>
      <c r="J22" s="457">
        <v>286</v>
      </c>
      <c r="K22" s="443">
        <v>287</v>
      </c>
      <c r="L22" s="724">
        <v>1809</v>
      </c>
      <c r="M22" s="102"/>
      <c r="N22" s="725">
        <v>570</v>
      </c>
      <c r="O22" s="84">
        <f t="shared" si="0"/>
        <v>1810</v>
      </c>
    </row>
    <row r="23" spans="1:17" ht="16.5" customHeight="1" thickBot="1">
      <c r="A23" s="187" t="s">
        <v>540</v>
      </c>
      <c r="B23" s="119">
        <v>149</v>
      </c>
      <c r="C23" s="120">
        <v>19</v>
      </c>
      <c r="D23" s="120">
        <v>35</v>
      </c>
      <c r="E23" s="120">
        <v>20</v>
      </c>
      <c r="F23" s="120">
        <v>74</v>
      </c>
      <c r="G23" s="120">
        <v>200</v>
      </c>
      <c r="H23" s="120">
        <v>268</v>
      </c>
      <c r="I23" s="120">
        <v>235</v>
      </c>
      <c r="J23" s="120">
        <v>233</v>
      </c>
      <c r="K23" s="119">
        <v>251</v>
      </c>
      <c r="L23" s="724">
        <f>SUM(B23:K23)</f>
        <v>1484</v>
      </c>
      <c r="M23" s="103"/>
      <c r="N23" s="722">
        <v>553</v>
      </c>
      <c r="O23" s="84">
        <f t="shared" si="0"/>
        <v>1484</v>
      </c>
      <c r="Q23" s="1"/>
    </row>
    <row r="24" spans="1:15" ht="16.5" customHeight="1" thickBot="1">
      <c r="A24" s="186" t="s">
        <v>727</v>
      </c>
      <c r="B24" s="700" t="s">
        <v>821</v>
      </c>
      <c r="C24" s="1172" t="s">
        <v>821</v>
      </c>
      <c r="D24" s="1172" t="s">
        <v>821</v>
      </c>
      <c r="E24" s="1172" t="s">
        <v>821</v>
      </c>
      <c r="F24" s="1172" t="s">
        <v>821</v>
      </c>
      <c r="G24" s="1172" t="s">
        <v>821</v>
      </c>
      <c r="H24" s="1172" t="s">
        <v>821</v>
      </c>
      <c r="I24" s="1172" t="s">
        <v>821</v>
      </c>
      <c r="J24" s="1172" t="s">
        <v>821</v>
      </c>
      <c r="K24" s="1173" t="s">
        <v>821</v>
      </c>
      <c r="L24" s="1175">
        <v>2067</v>
      </c>
      <c r="M24" s="103"/>
      <c r="N24" s="103"/>
      <c r="O24" s="84">
        <f t="shared" si="0"/>
        <v>0</v>
      </c>
    </row>
    <row r="25" spans="1:15" s="5" customFormat="1" ht="4.5" customHeight="1">
      <c r="A25" s="9"/>
      <c r="B25" s="96"/>
      <c r="C25" s="96"/>
      <c r="D25" s="96"/>
      <c r="E25" s="96"/>
      <c r="F25" s="96"/>
      <c r="G25" s="96"/>
      <c r="H25" s="96"/>
      <c r="I25" s="96"/>
      <c r="J25" s="96"/>
      <c r="K25" s="96"/>
      <c r="L25" s="89"/>
      <c r="M25" s="96"/>
      <c r="N25" s="96"/>
      <c r="O25" s="98"/>
    </row>
    <row r="26" spans="1:15" ht="16.5" customHeight="1" thickBot="1">
      <c r="A26" s="1120" t="s">
        <v>414</v>
      </c>
      <c r="K26" s="47"/>
      <c r="N26" s="47" t="s">
        <v>415</v>
      </c>
      <c r="O26" s="84"/>
    </row>
    <row r="27" spans="1:15" ht="16.5" customHeight="1" thickBot="1">
      <c r="A27" s="333" t="s">
        <v>502</v>
      </c>
      <c r="B27" s="438" t="s">
        <v>263</v>
      </c>
      <c r="C27" s="453" t="s">
        <v>222</v>
      </c>
      <c r="D27" s="453" t="s">
        <v>223</v>
      </c>
      <c r="E27" s="453" t="s">
        <v>599</v>
      </c>
      <c r="F27" s="453" t="s">
        <v>229</v>
      </c>
      <c r="G27" s="453" t="s">
        <v>264</v>
      </c>
      <c r="H27" s="453" t="s">
        <v>230</v>
      </c>
      <c r="I27" s="453" t="s">
        <v>355</v>
      </c>
      <c r="J27" s="453" t="s">
        <v>356</v>
      </c>
      <c r="K27" s="438" t="s">
        <v>265</v>
      </c>
      <c r="L27" s="718" t="s">
        <v>519</v>
      </c>
      <c r="M27" s="17"/>
      <c r="N27" s="719" t="s">
        <v>189</v>
      </c>
      <c r="O27" s="84"/>
    </row>
    <row r="28" spans="1:15" ht="16.5" customHeight="1">
      <c r="A28" s="338" t="s">
        <v>87</v>
      </c>
      <c r="B28" s="689">
        <v>22</v>
      </c>
      <c r="C28" s="723">
        <v>19</v>
      </c>
      <c r="D28" s="723">
        <v>17</v>
      </c>
      <c r="E28" s="723">
        <v>24</v>
      </c>
      <c r="F28" s="723">
        <v>59</v>
      </c>
      <c r="G28" s="723">
        <v>222</v>
      </c>
      <c r="H28" s="723">
        <v>72</v>
      </c>
      <c r="I28" s="723">
        <v>180</v>
      </c>
      <c r="J28" s="723">
        <v>30</v>
      </c>
      <c r="K28" s="689">
        <v>34</v>
      </c>
      <c r="L28" s="720">
        <v>679</v>
      </c>
      <c r="M28" s="102"/>
      <c r="N28" s="721">
        <v>153</v>
      </c>
      <c r="O28" s="84">
        <f t="shared" si="0"/>
        <v>679</v>
      </c>
    </row>
    <row r="29" spans="1:15" ht="16.5" customHeight="1">
      <c r="A29" s="187" t="s">
        <v>636</v>
      </c>
      <c r="B29" s="443">
        <v>16</v>
      </c>
      <c r="C29" s="457">
        <v>15</v>
      </c>
      <c r="D29" s="457">
        <v>15</v>
      </c>
      <c r="E29" s="457">
        <v>17</v>
      </c>
      <c r="F29" s="457">
        <v>66</v>
      </c>
      <c r="G29" s="457">
        <v>244</v>
      </c>
      <c r="H29" s="457">
        <v>63</v>
      </c>
      <c r="I29" s="457">
        <v>218</v>
      </c>
      <c r="J29" s="457">
        <v>21</v>
      </c>
      <c r="K29" s="443">
        <v>23</v>
      </c>
      <c r="L29" s="724">
        <v>698</v>
      </c>
      <c r="M29" s="102"/>
      <c r="N29" s="725">
        <v>112</v>
      </c>
      <c r="O29" s="84">
        <f t="shared" si="0"/>
        <v>698</v>
      </c>
    </row>
    <row r="30" spans="1:15" ht="16.5" customHeight="1">
      <c r="A30" s="187" t="s">
        <v>731</v>
      </c>
      <c r="B30" s="443">
        <v>13</v>
      </c>
      <c r="C30" s="457">
        <v>15</v>
      </c>
      <c r="D30" s="457">
        <v>12</v>
      </c>
      <c r="E30" s="457">
        <v>13</v>
      </c>
      <c r="F30" s="457">
        <v>57</v>
      </c>
      <c r="G30" s="457">
        <v>244</v>
      </c>
      <c r="H30" s="457">
        <v>61</v>
      </c>
      <c r="I30" s="457">
        <v>189</v>
      </c>
      <c r="J30" s="457">
        <v>15</v>
      </c>
      <c r="K30" s="443">
        <v>17</v>
      </c>
      <c r="L30" s="724">
        <v>634</v>
      </c>
      <c r="M30" s="102"/>
      <c r="N30" s="725">
        <v>89</v>
      </c>
      <c r="O30" s="84">
        <f t="shared" si="0"/>
        <v>636</v>
      </c>
    </row>
    <row r="31" spans="1:15" ht="16.5" customHeight="1">
      <c r="A31" s="187" t="s">
        <v>637</v>
      </c>
      <c r="B31" s="443">
        <v>10</v>
      </c>
      <c r="C31" s="457">
        <v>11</v>
      </c>
      <c r="D31" s="457">
        <v>8</v>
      </c>
      <c r="E31" s="457">
        <v>13</v>
      </c>
      <c r="F31" s="457">
        <v>52</v>
      </c>
      <c r="G31" s="457">
        <v>224</v>
      </c>
      <c r="H31" s="457">
        <v>54</v>
      </c>
      <c r="I31" s="457">
        <v>178</v>
      </c>
      <c r="J31" s="457">
        <v>12</v>
      </c>
      <c r="K31" s="443">
        <v>15</v>
      </c>
      <c r="L31" s="724">
        <v>578</v>
      </c>
      <c r="M31" s="102"/>
      <c r="N31" s="725">
        <v>88</v>
      </c>
      <c r="O31" s="84">
        <f t="shared" si="0"/>
        <v>577</v>
      </c>
    </row>
    <row r="32" spans="1:15" ht="16.5" customHeight="1">
      <c r="A32" s="187" t="s">
        <v>457</v>
      </c>
      <c r="B32" s="443">
        <v>13</v>
      </c>
      <c r="C32" s="457">
        <v>11</v>
      </c>
      <c r="D32" s="457">
        <v>8</v>
      </c>
      <c r="E32" s="457">
        <v>11</v>
      </c>
      <c r="F32" s="457">
        <v>63</v>
      </c>
      <c r="G32" s="457">
        <v>255</v>
      </c>
      <c r="H32" s="457">
        <v>64</v>
      </c>
      <c r="I32" s="457">
        <v>177</v>
      </c>
      <c r="J32" s="457">
        <v>12</v>
      </c>
      <c r="K32" s="443">
        <v>14</v>
      </c>
      <c r="L32" s="724">
        <v>627</v>
      </c>
      <c r="M32" s="102"/>
      <c r="N32" s="725">
        <v>103</v>
      </c>
      <c r="O32" s="84">
        <f t="shared" si="0"/>
        <v>628</v>
      </c>
    </row>
    <row r="33" spans="1:15" ht="16.5" customHeight="1">
      <c r="A33" s="187" t="s">
        <v>420</v>
      </c>
      <c r="B33" s="443">
        <v>12</v>
      </c>
      <c r="C33" s="457">
        <v>11</v>
      </c>
      <c r="D33" s="457">
        <v>9</v>
      </c>
      <c r="E33" s="457">
        <v>8</v>
      </c>
      <c r="F33" s="457">
        <v>62</v>
      </c>
      <c r="G33" s="457">
        <v>217</v>
      </c>
      <c r="H33" s="457">
        <v>66</v>
      </c>
      <c r="I33" s="457">
        <v>145</v>
      </c>
      <c r="J33" s="457">
        <v>11</v>
      </c>
      <c r="K33" s="443">
        <v>19</v>
      </c>
      <c r="L33" s="724">
        <v>561</v>
      </c>
      <c r="M33" s="102"/>
      <c r="N33" s="725">
        <v>104</v>
      </c>
      <c r="O33" s="84">
        <f t="shared" si="0"/>
        <v>560</v>
      </c>
    </row>
    <row r="34" spans="1:15" ht="16.5" customHeight="1">
      <c r="A34" s="187" t="s">
        <v>464</v>
      </c>
      <c r="B34" s="443">
        <v>12</v>
      </c>
      <c r="C34" s="457">
        <v>8</v>
      </c>
      <c r="D34" s="457">
        <v>7</v>
      </c>
      <c r="E34" s="457">
        <v>8</v>
      </c>
      <c r="F34" s="457">
        <v>52</v>
      </c>
      <c r="G34" s="457">
        <v>225</v>
      </c>
      <c r="H34" s="457">
        <v>64</v>
      </c>
      <c r="I34" s="457">
        <v>150</v>
      </c>
      <c r="J34" s="457">
        <v>9</v>
      </c>
      <c r="K34" s="443">
        <v>11</v>
      </c>
      <c r="L34" s="724">
        <v>546</v>
      </c>
      <c r="M34" s="102"/>
      <c r="N34" s="725">
        <v>153</v>
      </c>
      <c r="O34" s="84">
        <f t="shared" si="0"/>
        <v>546</v>
      </c>
    </row>
    <row r="35" spans="1:17" ht="16.5" customHeight="1" thickBot="1">
      <c r="A35" s="187" t="s">
        <v>540</v>
      </c>
      <c r="B35" s="119">
        <v>10</v>
      </c>
      <c r="C35" s="120">
        <v>3</v>
      </c>
      <c r="D35" s="120">
        <v>3</v>
      </c>
      <c r="E35" s="120">
        <v>8</v>
      </c>
      <c r="F35" s="120">
        <v>41</v>
      </c>
      <c r="G35" s="120">
        <v>211</v>
      </c>
      <c r="H35" s="120">
        <v>49</v>
      </c>
      <c r="I35" s="120">
        <v>130</v>
      </c>
      <c r="J35" s="120">
        <v>7</v>
      </c>
      <c r="K35" s="119">
        <v>9</v>
      </c>
      <c r="L35" s="724">
        <f>SUM(B35:K35)</f>
        <v>471</v>
      </c>
      <c r="M35" s="103"/>
      <c r="N35" s="722">
        <v>95</v>
      </c>
      <c r="O35" s="84">
        <f t="shared" si="0"/>
        <v>471</v>
      </c>
      <c r="Q35" s="1"/>
    </row>
    <row r="36" spans="1:15" ht="16.5" customHeight="1" thickBot="1">
      <c r="A36" s="186" t="s">
        <v>727</v>
      </c>
      <c r="B36" s="700" t="s">
        <v>821</v>
      </c>
      <c r="C36" s="1172" t="s">
        <v>821</v>
      </c>
      <c r="D36" s="1172" t="s">
        <v>821</v>
      </c>
      <c r="E36" s="1172" t="s">
        <v>821</v>
      </c>
      <c r="F36" s="1172" t="s">
        <v>821</v>
      </c>
      <c r="G36" s="1172" t="s">
        <v>821</v>
      </c>
      <c r="H36" s="1172" t="s">
        <v>821</v>
      </c>
      <c r="I36" s="1172" t="s">
        <v>821</v>
      </c>
      <c r="J36" s="1172" t="s">
        <v>821</v>
      </c>
      <c r="K36" s="1173" t="s">
        <v>821</v>
      </c>
      <c r="L36" s="1175">
        <v>566</v>
      </c>
      <c r="M36" s="103"/>
      <c r="N36" s="103"/>
      <c r="O36" s="84">
        <f>SUM(B36:K36)</f>
        <v>0</v>
      </c>
    </row>
    <row r="37" ht="16.5" customHeight="1">
      <c r="A37" s="26" t="s">
        <v>34</v>
      </c>
    </row>
    <row r="38" spans="1:16" ht="16.5" customHeight="1">
      <c r="A38" s="23" t="s">
        <v>789</v>
      </c>
      <c r="B38" s="91"/>
      <c r="C38" s="91"/>
      <c r="D38" s="91"/>
      <c r="E38" s="91"/>
      <c r="F38" s="25" t="s">
        <v>790</v>
      </c>
      <c r="G38" s="25"/>
      <c r="H38" s="25"/>
      <c r="I38" s="25"/>
      <c r="J38" s="25"/>
      <c r="K38" s="25"/>
      <c r="L38" s="25"/>
      <c r="M38" s="25"/>
      <c r="N38" s="25"/>
      <c r="O38" s="25"/>
      <c r="P38" s="25"/>
    </row>
  </sheetData>
  <sheetProtection/>
  <printOptions/>
  <pageMargins left="0.7086614173228347" right="0.984251968503937" top="0.3937007874015748" bottom="0.3937007874015748" header="0.5118110236220472" footer="0.1968503937007874"/>
  <pageSetup horizontalDpi="600" verticalDpi="600" orientation="landscape" paperSize="9" scale="98" r:id="rId1"/>
  <headerFooter alignWithMargins="0">
    <oddFooter>&amp;L&amp;"ＭＳ Ｐ明朝,標準"&amp;10－２０－</oddFooter>
  </headerFooter>
</worksheet>
</file>

<file path=xl/worksheets/sheet3.xml><?xml version="1.0" encoding="utf-8"?>
<worksheet xmlns="http://schemas.openxmlformats.org/spreadsheetml/2006/main" xmlns:r="http://schemas.openxmlformats.org/officeDocument/2006/relationships">
  <dimension ref="A4:AE25"/>
  <sheetViews>
    <sheetView view="pageLayout" zoomScaleNormal="90" workbookViewId="0" topLeftCell="A1">
      <selection activeCell="A7" sqref="A1:IV16384"/>
    </sheetView>
  </sheetViews>
  <sheetFormatPr defaultColWidth="9.00390625" defaultRowHeight="13.5"/>
  <cols>
    <col min="1" max="18" width="4.125" style="1024" customWidth="1"/>
    <col min="19" max="19" width="3.875" style="1024" customWidth="1"/>
    <col min="20" max="20" width="3.75390625" style="1024" customWidth="1"/>
    <col min="21" max="28" width="4.125" style="1024" customWidth="1"/>
    <col min="29" max="29" width="4.625" style="1024" customWidth="1"/>
    <col min="30" max="30" width="4.50390625" style="1024" customWidth="1"/>
    <col min="31" max="31" width="4.125" style="1024" customWidth="1"/>
    <col min="32" max="16384" width="9.00390625" style="1024" customWidth="1"/>
  </cols>
  <sheetData>
    <row r="4" spans="1:2" ht="16.5" customHeight="1" thickBot="1">
      <c r="A4" s="1209" t="s">
        <v>145</v>
      </c>
      <c r="B4" s="1209"/>
    </row>
    <row r="5" spans="1:30" s="1" customFormat="1" ht="13.5" customHeight="1" thickBot="1">
      <c r="A5" s="1242" t="s">
        <v>575</v>
      </c>
      <c r="B5" s="1243"/>
      <c r="C5" s="1238" t="s">
        <v>576</v>
      </c>
      <c r="D5" s="1245"/>
      <c r="E5" s="1239"/>
      <c r="F5" s="1244" t="s">
        <v>577</v>
      </c>
      <c r="G5" s="1245"/>
      <c r="H5" s="1245"/>
      <c r="I5" s="1246"/>
      <c r="J5" s="1276" t="s">
        <v>662</v>
      </c>
      <c r="K5" s="1277"/>
      <c r="L5" s="1277"/>
      <c r="M5" s="1278"/>
      <c r="N5" s="112"/>
      <c r="O5" s="113"/>
      <c r="P5" s="113"/>
      <c r="Q5" s="19"/>
      <c r="R5" s="5"/>
      <c r="S5" s="5"/>
      <c r="T5" s="5"/>
      <c r="U5" s="5"/>
      <c r="V5" s="5"/>
      <c r="W5" s="5"/>
      <c r="X5" s="5"/>
      <c r="Y5" s="5"/>
      <c r="Z5" s="5"/>
      <c r="AA5" s="6"/>
      <c r="AB5" s="5"/>
      <c r="AC5" s="5"/>
      <c r="AD5" s="4"/>
    </row>
    <row r="6" spans="1:30" s="1" customFormat="1" ht="13.5" customHeight="1">
      <c r="A6" s="1263" t="s">
        <v>578</v>
      </c>
      <c r="B6" s="1264"/>
      <c r="C6" s="1240" t="s">
        <v>580</v>
      </c>
      <c r="D6" s="1248"/>
      <c r="E6" s="1241"/>
      <c r="F6" s="1247" t="s">
        <v>652</v>
      </c>
      <c r="G6" s="1248"/>
      <c r="H6" s="1248"/>
      <c r="I6" s="1249"/>
      <c r="J6" s="1288" t="s">
        <v>581</v>
      </c>
      <c r="K6" s="1289"/>
      <c r="L6" s="1289"/>
      <c r="M6" s="1290"/>
      <c r="N6" s="112"/>
      <c r="O6" s="113"/>
      <c r="P6" s="113"/>
      <c r="Q6" s="19"/>
      <c r="R6" s="5"/>
      <c r="S6" s="5"/>
      <c r="T6" s="5"/>
      <c r="U6" s="5"/>
      <c r="V6" s="5"/>
      <c r="W6" s="5"/>
      <c r="X6" s="5"/>
      <c r="Y6" s="5"/>
      <c r="Z6" s="5"/>
      <c r="AA6" s="7"/>
      <c r="AB6" s="5"/>
      <c r="AC6" s="5"/>
      <c r="AD6" s="4"/>
    </row>
    <row r="7" spans="1:30" s="1" customFormat="1" ht="13.5" customHeight="1">
      <c r="A7" s="1260" t="s">
        <v>579</v>
      </c>
      <c r="B7" s="1261"/>
      <c r="C7" s="1294" t="s">
        <v>658</v>
      </c>
      <c r="D7" s="1281"/>
      <c r="E7" s="1282"/>
      <c r="F7" s="1286" t="s">
        <v>657</v>
      </c>
      <c r="G7" s="1281"/>
      <c r="H7" s="1281"/>
      <c r="I7" s="1287"/>
      <c r="J7" s="1291" t="s">
        <v>876</v>
      </c>
      <c r="K7" s="1292"/>
      <c r="L7" s="1292"/>
      <c r="M7" s="1293"/>
      <c r="N7" s="113"/>
      <c r="O7" s="113"/>
      <c r="P7" s="113"/>
      <c r="Q7" s="19"/>
      <c r="R7" s="5"/>
      <c r="S7" s="5"/>
      <c r="T7" s="5"/>
      <c r="U7" s="5"/>
      <c r="V7" s="5"/>
      <c r="W7" s="5"/>
      <c r="X7" s="5"/>
      <c r="Y7" s="5"/>
      <c r="Z7" s="5"/>
      <c r="AA7" s="5"/>
      <c r="AB7" s="5"/>
      <c r="AC7" s="5"/>
      <c r="AD7" s="4"/>
    </row>
    <row r="8" spans="1:30" s="1" customFormat="1" ht="13.5" customHeight="1">
      <c r="A8" s="1260" t="s">
        <v>582</v>
      </c>
      <c r="B8" s="1261"/>
      <c r="C8" s="1294" t="s">
        <v>660</v>
      </c>
      <c r="D8" s="1281"/>
      <c r="E8" s="1282"/>
      <c r="F8" s="1286" t="s">
        <v>661</v>
      </c>
      <c r="G8" s="1281"/>
      <c r="H8" s="1281"/>
      <c r="I8" s="1287"/>
      <c r="J8" s="1291" t="s">
        <v>877</v>
      </c>
      <c r="K8" s="1292"/>
      <c r="L8" s="1292"/>
      <c r="M8" s="1293"/>
      <c r="N8" s="112"/>
      <c r="O8" s="113"/>
      <c r="P8" s="113"/>
      <c r="Q8" s="19"/>
      <c r="R8" s="5"/>
      <c r="S8" s="5"/>
      <c r="T8" s="5"/>
      <c r="U8" s="5"/>
      <c r="V8" s="5"/>
      <c r="W8" s="5"/>
      <c r="X8" s="5"/>
      <c r="Y8" s="5"/>
      <c r="Z8" s="5"/>
      <c r="AA8" s="7"/>
      <c r="AB8" s="5"/>
      <c r="AC8" s="5"/>
      <c r="AD8" s="4"/>
    </row>
    <row r="9" spans="1:30" s="1" customFormat="1" ht="13.5" customHeight="1" thickBot="1">
      <c r="A9" s="1265" t="s">
        <v>583</v>
      </c>
      <c r="B9" s="1250"/>
      <c r="C9" s="1253" t="s">
        <v>584</v>
      </c>
      <c r="D9" s="1284"/>
      <c r="E9" s="1254"/>
      <c r="F9" s="1283" t="s">
        <v>659</v>
      </c>
      <c r="G9" s="1284"/>
      <c r="H9" s="1284"/>
      <c r="I9" s="1285"/>
      <c r="J9" s="1257" t="s">
        <v>378</v>
      </c>
      <c r="K9" s="1258"/>
      <c r="L9" s="1258"/>
      <c r="M9" s="1259"/>
      <c r="N9" s="113"/>
      <c r="O9" s="113"/>
      <c r="P9" s="113"/>
      <c r="Q9" s="19"/>
      <c r="R9" s="5"/>
      <c r="S9" s="5"/>
      <c r="T9" s="5"/>
      <c r="U9" s="5"/>
      <c r="V9" s="5"/>
      <c r="W9" s="5"/>
      <c r="X9" s="5"/>
      <c r="Y9" s="5"/>
      <c r="Z9" s="5"/>
      <c r="AA9" s="5"/>
      <c r="AB9" s="5"/>
      <c r="AC9" s="5"/>
      <c r="AD9" s="4"/>
    </row>
    <row r="10" spans="1:30" s="1" customFormat="1" ht="13.5" customHeight="1">
      <c r="A10" s="11"/>
      <c r="B10" s="19"/>
      <c r="C10" s="11"/>
      <c r="D10" s="19"/>
      <c r="E10" s="19"/>
      <c r="F10" s="63"/>
      <c r="G10" s="19"/>
      <c r="H10" s="19"/>
      <c r="I10" s="19"/>
      <c r="J10" s="11"/>
      <c r="K10" s="19"/>
      <c r="L10" s="19"/>
      <c r="M10" s="19"/>
      <c r="N10" s="19"/>
      <c r="O10" s="19"/>
      <c r="P10" s="19"/>
      <c r="Q10" s="19"/>
      <c r="R10" s="5"/>
      <c r="S10" s="5"/>
      <c r="T10" s="5"/>
      <c r="U10" s="5"/>
      <c r="V10" s="5"/>
      <c r="W10" s="5"/>
      <c r="X10" s="5"/>
      <c r="Y10" s="5"/>
      <c r="Z10" s="5"/>
      <c r="AA10" s="5"/>
      <c r="AB10" s="5"/>
      <c r="AC10" s="5"/>
      <c r="AD10" s="4"/>
    </row>
    <row r="11" spans="1:30" s="1" customFormat="1" ht="13.5" customHeight="1">
      <c r="A11" s="11"/>
      <c r="B11" s="19"/>
      <c r="C11" s="11"/>
      <c r="D11" s="19"/>
      <c r="E11" s="19"/>
      <c r="F11" s="63"/>
      <c r="G11" s="19"/>
      <c r="H11" s="19"/>
      <c r="I11" s="19"/>
      <c r="J11" s="11"/>
      <c r="K11" s="19"/>
      <c r="L11" s="19"/>
      <c r="M11" s="19"/>
      <c r="N11" s="19"/>
      <c r="O11" s="19"/>
      <c r="P11" s="19"/>
      <c r="Q11" s="19"/>
      <c r="R11" s="5"/>
      <c r="S11" s="5"/>
      <c r="T11" s="5"/>
      <c r="U11" s="5"/>
      <c r="V11" s="5"/>
      <c r="W11" s="5"/>
      <c r="X11" s="5"/>
      <c r="Y11" s="5"/>
      <c r="Z11" s="5"/>
      <c r="AA11" s="5"/>
      <c r="AB11" s="5"/>
      <c r="AC11" s="5"/>
      <c r="AD11" s="4"/>
    </row>
    <row r="12" spans="1:30" s="1" customFormat="1" ht="13.5" customHeight="1">
      <c r="A12" s="33"/>
      <c r="B12" s="19"/>
      <c r="C12" s="19"/>
      <c r="D12" s="19"/>
      <c r="E12" s="19"/>
      <c r="F12" s="19"/>
      <c r="G12" s="19"/>
      <c r="H12" s="19"/>
      <c r="I12" s="19"/>
      <c r="J12" s="19"/>
      <c r="K12" s="19"/>
      <c r="L12" s="19"/>
      <c r="M12" s="19"/>
      <c r="N12" s="19"/>
      <c r="O12" s="19"/>
      <c r="P12" s="19"/>
      <c r="Q12" s="19"/>
      <c r="R12" s="5"/>
      <c r="S12" s="5"/>
      <c r="T12" s="5"/>
      <c r="U12" s="5"/>
      <c r="V12" s="5"/>
      <c r="W12" s="5"/>
      <c r="X12" s="5"/>
      <c r="Y12" s="5"/>
      <c r="Z12" s="5"/>
      <c r="AA12" s="9"/>
      <c r="AB12" s="5"/>
      <c r="AC12" s="5"/>
      <c r="AD12" s="4"/>
    </row>
    <row r="13" spans="1:30" s="1" customFormat="1" ht="13.5" customHeight="1">
      <c r="A13" s="1294" t="s">
        <v>256</v>
      </c>
      <c r="B13" s="1255"/>
      <c r="C13" s="1255"/>
      <c r="D13" s="1255"/>
      <c r="E13" s="1255"/>
      <c r="F13" s="1255"/>
      <c r="G13" s="1255"/>
      <c r="H13" s="1256"/>
      <c r="I13" s="1280" t="s">
        <v>257</v>
      </c>
      <c r="J13" s="1281"/>
      <c r="K13" s="1281"/>
      <c r="L13" s="1281"/>
      <c r="M13" s="1281"/>
      <c r="N13" s="1281"/>
      <c r="O13" s="1281"/>
      <c r="P13" s="1281"/>
      <c r="Q13" s="1282"/>
      <c r="R13" s="5"/>
      <c r="S13" s="5"/>
      <c r="T13" s="5"/>
      <c r="U13" s="5"/>
      <c r="V13" s="5"/>
      <c r="W13" s="5"/>
      <c r="X13" s="5"/>
      <c r="Y13" s="5"/>
      <c r="Z13" s="5"/>
      <c r="AA13" s="5"/>
      <c r="AB13" s="5"/>
      <c r="AC13" s="5"/>
      <c r="AD13" s="4"/>
    </row>
    <row r="14" spans="1:30" s="1" customFormat="1" ht="234.75" customHeight="1">
      <c r="A14" s="5"/>
      <c r="B14" s="5"/>
      <c r="C14" s="5"/>
      <c r="D14" s="5"/>
      <c r="E14" s="5"/>
      <c r="F14" s="5"/>
      <c r="G14" s="5"/>
      <c r="Q14" s="5"/>
      <c r="R14" s="5"/>
      <c r="S14" s="5"/>
      <c r="T14" s="5"/>
      <c r="U14" s="5"/>
      <c r="V14" s="5"/>
      <c r="W14" s="5"/>
      <c r="X14" s="5"/>
      <c r="Y14" s="5"/>
      <c r="Z14" s="5"/>
      <c r="AA14" s="5"/>
      <c r="AB14" s="5"/>
      <c r="AC14" s="5"/>
      <c r="AD14" s="4"/>
    </row>
    <row r="15" spans="1:30" s="1" customFormat="1" ht="16.5" customHeight="1">
      <c r="A15" s="5"/>
      <c r="B15" s="1010"/>
      <c r="C15" s="1010"/>
      <c r="D15" s="1010"/>
      <c r="E15" s="1010"/>
      <c r="F15" s="1010"/>
      <c r="G15" s="1010"/>
      <c r="H15" s="1010"/>
      <c r="I15" s="1010"/>
      <c r="J15" s="1010"/>
      <c r="K15" s="1010"/>
      <c r="L15" s="1010"/>
      <c r="M15" s="1010"/>
      <c r="N15" s="1010"/>
      <c r="O15" s="1010"/>
      <c r="P15" s="5"/>
      <c r="Q15" s="5"/>
      <c r="R15" s="5"/>
      <c r="S15" s="5"/>
      <c r="T15" s="1234" t="s">
        <v>319</v>
      </c>
      <c r="U15" s="1234"/>
      <c r="V15" s="1234"/>
      <c r="W15" s="1234"/>
      <c r="X15" s="23"/>
      <c r="Y15" s="23"/>
      <c r="Z15" s="23"/>
      <c r="AA15" s="5"/>
      <c r="AB15" s="1232"/>
      <c r="AC15" s="1233"/>
      <c r="AD15" s="1233"/>
    </row>
    <row r="16" spans="1:30" s="1" customFormat="1" ht="16.5" customHeight="1">
      <c r="A16" s="5"/>
      <c r="B16" s="1010"/>
      <c r="C16" s="1010"/>
      <c r="D16" s="1010"/>
      <c r="E16" s="1010"/>
      <c r="F16" s="1010"/>
      <c r="G16" s="1010"/>
      <c r="H16" s="1010"/>
      <c r="I16" s="1010"/>
      <c r="J16" s="1010"/>
      <c r="K16" s="1010"/>
      <c r="L16" s="1010"/>
      <c r="M16" s="1010"/>
      <c r="N16" s="1010"/>
      <c r="O16" s="1010"/>
      <c r="P16" s="5"/>
      <c r="Q16" s="5"/>
      <c r="R16" s="9" t="s">
        <v>878</v>
      </c>
      <c r="S16" s="1279">
        <v>19633</v>
      </c>
      <c r="T16" s="1279"/>
      <c r="U16" s="1279"/>
      <c r="V16" s="1279"/>
      <c r="W16" s="20" t="s">
        <v>320</v>
      </c>
      <c r="X16" s="20"/>
      <c r="Y16" s="20"/>
      <c r="Z16" s="20"/>
      <c r="AA16" s="20"/>
      <c r="AB16" s="20"/>
      <c r="AC16" s="20"/>
      <c r="AD16" s="20"/>
    </row>
    <row r="17" spans="1:31" s="1" customFormat="1" ht="16.5" customHeight="1">
      <c r="A17" s="5"/>
      <c r="B17" s="1010"/>
      <c r="C17" s="1010"/>
      <c r="D17" s="1010"/>
      <c r="E17" s="1010"/>
      <c r="F17" s="1010"/>
      <c r="G17" s="1010"/>
      <c r="H17" s="1010"/>
      <c r="I17" s="1010"/>
      <c r="J17" s="1010"/>
      <c r="K17" s="1010"/>
      <c r="L17" s="1010"/>
      <c r="M17" s="1010"/>
      <c r="N17" s="1010"/>
      <c r="O17" s="1010"/>
      <c r="P17" s="5"/>
      <c r="Q17" s="5"/>
      <c r="R17" s="9"/>
      <c r="S17" s="73"/>
      <c r="U17" s="73"/>
      <c r="V17" s="73"/>
      <c r="W17" s="20" t="s">
        <v>879</v>
      </c>
      <c r="X17" s="20"/>
      <c r="Y17" s="20"/>
      <c r="Z17" s="20"/>
      <c r="AA17" s="20"/>
      <c r="AB17" s="20"/>
      <c r="AC17" s="20"/>
      <c r="AD17" s="20"/>
      <c r="AE17" s="20"/>
    </row>
    <row r="18" spans="1:30" s="1" customFormat="1" ht="16.5" customHeight="1">
      <c r="A18" s="5"/>
      <c r="B18" s="1010"/>
      <c r="C18" s="1010"/>
      <c r="D18" s="1010"/>
      <c r="E18" s="1010"/>
      <c r="F18" s="1010"/>
      <c r="G18" s="1010"/>
      <c r="H18" s="1010"/>
      <c r="I18" s="1010"/>
      <c r="J18" s="1010"/>
      <c r="K18" s="1010"/>
      <c r="L18" s="1010"/>
      <c r="M18" s="1010"/>
      <c r="N18" s="1010"/>
      <c r="O18" s="1010"/>
      <c r="P18" s="5"/>
      <c r="Q18" s="5"/>
      <c r="R18" s="9" t="s">
        <v>878</v>
      </c>
      <c r="S18" s="1279">
        <v>20210</v>
      </c>
      <c r="T18" s="1279"/>
      <c r="U18" s="1279"/>
      <c r="V18" s="1279"/>
      <c r="W18" s="20" t="s">
        <v>321</v>
      </c>
      <c r="X18" s="20"/>
      <c r="Y18" s="20"/>
      <c r="Z18" s="20"/>
      <c r="AA18" s="5"/>
      <c r="AB18" s="36"/>
      <c r="AC18" s="62"/>
      <c r="AD18" s="62"/>
    </row>
    <row r="19" spans="1:30" s="1" customFormat="1" ht="16.5" customHeight="1">
      <c r="A19" s="5"/>
      <c r="B19" s="1010"/>
      <c r="C19" s="1010"/>
      <c r="D19" s="1010"/>
      <c r="E19" s="1010"/>
      <c r="F19" s="1010"/>
      <c r="G19" s="1010"/>
      <c r="H19" s="1010"/>
      <c r="I19" s="1010"/>
      <c r="J19" s="1010"/>
      <c r="K19" s="1010"/>
      <c r="L19" s="1010"/>
      <c r="M19" s="1010"/>
      <c r="N19" s="1010"/>
      <c r="O19" s="1010"/>
      <c r="P19" s="5"/>
      <c r="Q19" s="5"/>
      <c r="R19" s="9" t="s">
        <v>878</v>
      </c>
      <c r="S19" s="1279">
        <v>38433</v>
      </c>
      <c r="T19" s="1279"/>
      <c r="U19" s="1279"/>
      <c r="V19" s="1279"/>
      <c r="W19" s="20" t="s">
        <v>318</v>
      </c>
      <c r="X19" s="20"/>
      <c r="Y19" s="20"/>
      <c r="Z19" s="23"/>
      <c r="AA19" s="5"/>
      <c r="AB19" s="36"/>
      <c r="AC19" s="62"/>
      <c r="AD19" s="62"/>
    </row>
    <row r="20" spans="1:30" s="1" customFormat="1" ht="16.5" customHeight="1">
      <c r="A20" s="5"/>
      <c r="B20" s="1010"/>
      <c r="C20" s="1010"/>
      <c r="D20" s="1010"/>
      <c r="E20" s="1010"/>
      <c r="F20" s="1010"/>
      <c r="G20" s="1010"/>
      <c r="H20" s="1010"/>
      <c r="I20" s="1010"/>
      <c r="J20" s="1010"/>
      <c r="K20" s="1010"/>
      <c r="L20" s="1010"/>
      <c r="M20" s="1010"/>
      <c r="N20" s="1010"/>
      <c r="O20" s="1010"/>
      <c r="P20" s="5"/>
      <c r="Q20" s="5"/>
      <c r="R20" s="5"/>
      <c r="S20" s="9"/>
      <c r="T20" s="73"/>
      <c r="U20" s="73"/>
      <c r="V20" s="73"/>
      <c r="W20" s="20"/>
      <c r="X20" s="20"/>
      <c r="Y20" s="20"/>
      <c r="Z20" s="23"/>
      <c r="AA20" s="5"/>
      <c r="AB20" s="36"/>
      <c r="AC20" s="62"/>
      <c r="AD20" s="62"/>
    </row>
    <row r="21" spans="1:30" s="1" customFormat="1" ht="16.5" customHeight="1" thickBot="1">
      <c r="A21" s="1251" t="s">
        <v>791</v>
      </c>
      <c r="B21" s="1252"/>
      <c r="C21" s="1252"/>
      <c r="D21" s="1252"/>
      <c r="E21" s="1252"/>
      <c r="F21" s="1252"/>
      <c r="G21" s="1252"/>
      <c r="H21" s="1252"/>
      <c r="I21" s="1252"/>
      <c r="J21" s="1010"/>
      <c r="K21" s="1010"/>
      <c r="L21" s="1010"/>
      <c r="M21" s="1010"/>
      <c r="N21" s="1010"/>
      <c r="O21" s="1010"/>
      <c r="P21" s="5"/>
      <c r="Q21" s="5"/>
      <c r="R21" s="5"/>
      <c r="S21" s="5"/>
      <c r="T21" s="5"/>
      <c r="U21" s="5"/>
      <c r="V21" s="5"/>
      <c r="W21" s="5"/>
      <c r="X21" s="5"/>
      <c r="Y21" s="5"/>
      <c r="Z21" s="5"/>
      <c r="AA21" s="5"/>
      <c r="AB21" s="1232" t="s">
        <v>267</v>
      </c>
      <c r="AC21" s="1233"/>
      <c r="AD21" s="1233"/>
    </row>
    <row r="22" spans="1:30" s="1" customFormat="1" ht="13.5" customHeight="1">
      <c r="A22" s="1271" t="s">
        <v>880</v>
      </c>
      <c r="B22" s="1270"/>
      <c r="C22" s="1272"/>
      <c r="D22" s="1262" t="s">
        <v>881</v>
      </c>
      <c r="E22" s="1270"/>
      <c r="F22" s="1270"/>
      <c r="G22" s="1269" t="s">
        <v>258</v>
      </c>
      <c r="H22" s="1270"/>
      <c r="I22" s="1270"/>
      <c r="J22" s="1269" t="s">
        <v>259</v>
      </c>
      <c r="K22" s="1270"/>
      <c r="L22" s="1270"/>
      <c r="M22" s="1269" t="s">
        <v>260</v>
      </c>
      <c r="N22" s="1270"/>
      <c r="O22" s="1270"/>
      <c r="P22" s="1269" t="s">
        <v>261</v>
      </c>
      <c r="Q22" s="1270"/>
      <c r="R22" s="1270"/>
      <c r="S22" s="1269" t="s">
        <v>882</v>
      </c>
      <c r="T22" s="1270"/>
      <c r="U22" s="1270"/>
      <c r="V22" s="1269" t="s">
        <v>883</v>
      </c>
      <c r="W22" s="1270"/>
      <c r="X22" s="1270"/>
      <c r="Y22" s="1269" t="s">
        <v>262</v>
      </c>
      <c r="Z22" s="1270"/>
      <c r="AA22" s="1270"/>
      <c r="AB22" s="1269" t="s">
        <v>574</v>
      </c>
      <c r="AC22" s="1235"/>
      <c r="AD22" s="1236"/>
    </row>
    <row r="23" spans="1:30" s="1" customFormat="1" ht="28.5" customHeight="1" thickBot="1">
      <c r="A23" s="1273" t="s">
        <v>884</v>
      </c>
      <c r="B23" s="1274"/>
      <c r="C23" s="1275"/>
      <c r="D23" s="1268">
        <v>272.15</v>
      </c>
      <c r="E23" s="1266"/>
      <c r="F23" s="1266"/>
      <c r="G23" s="1266">
        <v>31.48</v>
      </c>
      <c r="H23" s="1266"/>
      <c r="I23" s="1266"/>
      <c r="J23" s="1266">
        <v>16.77</v>
      </c>
      <c r="K23" s="1266"/>
      <c r="L23" s="1266"/>
      <c r="M23" s="1266">
        <v>11.85</v>
      </c>
      <c r="N23" s="1266"/>
      <c r="O23" s="1266"/>
      <c r="P23" s="1266">
        <v>0.17</v>
      </c>
      <c r="Q23" s="1266"/>
      <c r="R23" s="1266"/>
      <c r="S23" s="1266">
        <v>59.89</v>
      </c>
      <c r="T23" s="1266"/>
      <c r="U23" s="1266"/>
      <c r="V23" s="1266">
        <v>47.62</v>
      </c>
      <c r="W23" s="1266"/>
      <c r="X23" s="1266"/>
      <c r="Y23" s="1266">
        <v>4.22</v>
      </c>
      <c r="Z23" s="1266"/>
      <c r="AA23" s="1266"/>
      <c r="AB23" s="1266">
        <v>100.15</v>
      </c>
      <c r="AC23" s="1266"/>
      <c r="AD23" s="1267"/>
    </row>
    <row r="24" spans="1:30" s="1" customFormat="1" ht="13.5" customHeight="1">
      <c r="A24" s="23" t="s">
        <v>3</v>
      </c>
      <c r="B24" s="971"/>
      <c r="C24" s="971"/>
      <c r="D24" s="971"/>
      <c r="E24" s="971"/>
      <c r="F24" s="971"/>
      <c r="G24" s="971"/>
      <c r="H24" s="971"/>
      <c r="I24" s="971"/>
      <c r="J24" s="971"/>
      <c r="K24" s="971"/>
      <c r="L24" s="971"/>
      <c r="M24" s="971"/>
      <c r="N24" s="971"/>
      <c r="O24" s="971"/>
      <c r="P24" s="23"/>
      <c r="Q24" s="5"/>
      <c r="R24" s="23"/>
      <c r="S24" s="91"/>
      <c r="T24" s="91"/>
      <c r="U24" s="91"/>
      <c r="V24" s="91"/>
      <c r="W24" s="91"/>
      <c r="X24" s="91"/>
      <c r="Y24" s="91"/>
      <c r="Z24" s="91"/>
      <c r="AA24" s="91"/>
      <c r="AB24" s="91"/>
      <c r="AC24" s="91"/>
      <c r="AD24" s="4"/>
    </row>
    <row r="25" ht="13.5">
      <c r="AA25" s="1"/>
    </row>
  </sheetData>
  <sheetProtection/>
  <mergeCells count="49">
    <mergeCell ref="AB15:AD15"/>
    <mergeCell ref="T15:W15"/>
    <mergeCell ref="V22:X22"/>
    <mergeCell ref="AB21:AD21"/>
    <mergeCell ref="Y22:AA22"/>
    <mergeCell ref="AB22:AD22"/>
    <mergeCell ref="S19:V19"/>
    <mergeCell ref="S16:V16"/>
    <mergeCell ref="A5:B5"/>
    <mergeCell ref="F5:I5"/>
    <mergeCell ref="F6:I6"/>
    <mergeCell ref="C5:E5"/>
    <mergeCell ref="C6:E6"/>
    <mergeCell ref="A8:B8"/>
    <mergeCell ref="C8:E8"/>
    <mergeCell ref="D22:F22"/>
    <mergeCell ref="A6:B6"/>
    <mergeCell ref="A7:B7"/>
    <mergeCell ref="F8:I8"/>
    <mergeCell ref="C7:E7"/>
    <mergeCell ref="A9:B9"/>
    <mergeCell ref="A21:I21"/>
    <mergeCell ref="C9:E9"/>
    <mergeCell ref="J5:M5"/>
    <mergeCell ref="S18:V18"/>
    <mergeCell ref="I13:Q13"/>
    <mergeCell ref="F9:I9"/>
    <mergeCell ref="F7:I7"/>
    <mergeCell ref="J6:M6"/>
    <mergeCell ref="J7:M7"/>
    <mergeCell ref="J8:M8"/>
    <mergeCell ref="A13:H13"/>
    <mergeCell ref="J9:M9"/>
    <mergeCell ref="P22:R22"/>
    <mergeCell ref="M22:O22"/>
    <mergeCell ref="S23:U23"/>
    <mergeCell ref="A22:C22"/>
    <mergeCell ref="S22:U22"/>
    <mergeCell ref="A23:C23"/>
    <mergeCell ref="G22:I22"/>
    <mergeCell ref="J22:L22"/>
    <mergeCell ref="AB23:AD23"/>
    <mergeCell ref="D23:F23"/>
    <mergeCell ref="G23:I23"/>
    <mergeCell ref="J23:L23"/>
    <mergeCell ref="M23:O23"/>
    <mergeCell ref="P23:R23"/>
    <mergeCell ref="Y23:AA23"/>
    <mergeCell ref="V23:X23"/>
  </mergeCells>
  <printOptions/>
  <pageMargins left="0.984251968503937" right="0.984251968503937" top="0.3937007874015748" bottom="0.3937007874015748" header="0.5118110236220472" footer="0.1968503937007874"/>
  <pageSetup horizontalDpi="600" verticalDpi="600" orientation="landscape" paperSize="9" scale="98" r:id="rId2"/>
  <headerFooter alignWithMargins="0">
    <oddFooter>&amp;R&amp;"ＭＳ Ｐ明朝,標準"&amp;10－１－</oddFooter>
  </headerFooter>
  <drawing r:id="rId1"/>
</worksheet>
</file>

<file path=xl/worksheets/sheet4.xml><?xml version="1.0" encoding="utf-8"?>
<worksheet xmlns="http://schemas.openxmlformats.org/spreadsheetml/2006/main" xmlns:r="http://schemas.openxmlformats.org/officeDocument/2006/relationships">
  <dimension ref="A1:R44"/>
  <sheetViews>
    <sheetView view="pageLayout" zoomScaleNormal="90" workbookViewId="0" topLeftCell="A10">
      <selection activeCell="A7" sqref="A1:IV16384"/>
    </sheetView>
  </sheetViews>
  <sheetFormatPr defaultColWidth="9.00390625" defaultRowHeight="13.5"/>
  <cols>
    <col min="1" max="6" width="7.625" style="1" customWidth="1"/>
    <col min="7" max="7" width="8.875" style="1" customWidth="1"/>
    <col min="8" max="8" width="7.625" style="51" customWidth="1"/>
    <col min="9" max="12" width="7.625" style="1" customWidth="1"/>
    <col min="13" max="13" width="5.25390625" style="1" customWidth="1"/>
    <col min="14" max="14" width="5.375" style="1" customWidth="1"/>
    <col min="15" max="15" width="7.625" style="1" customWidth="1"/>
    <col min="16" max="16" width="12.125" style="1" customWidth="1"/>
    <col min="17" max="17" width="4.75390625" style="1" customWidth="1"/>
    <col min="18" max="16384" width="9.00390625" style="1" customWidth="1"/>
  </cols>
  <sheetData>
    <row r="1" ht="16.5" customHeight="1" thickBot="1">
      <c r="A1" s="1177" t="s">
        <v>150</v>
      </c>
    </row>
    <row r="2" spans="1:16" ht="16.5" customHeight="1">
      <c r="A2" s="1223" t="s">
        <v>502</v>
      </c>
      <c r="B2" s="1222" t="s">
        <v>92</v>
      </c>
      <c r="C2" s="1227"/>
      <c r="D2" s="1227"/>
      <c r="E2" s="1227"/>
      <c r="F2" s="1227"/>
      <c r="G2" s="1226" t="s">
        <v>93</v>
      </c>
      <c r="H2" s="1227"/>
      <c r="I2" s="1228"/>
      <c r="J2" s="1226" t="s">
        <v>154</v>
      </c>
      <c r="K2" s="1228"/>
      <c r="L2" s="1226" t="s">
        <v>91</v>
      </c>
      <c r="M2" s="1227"/>
      <c r="N2" s="1227"/>
      <c r="O2" s="1228"/>
      <c r="P2" s="178" t="s">
        <v>89</v>
      </c>
    </row>
    <row r="3" spans="1:16" ht="16.5" customHeight="1">
      <c r="A3" s="1224"/>
      <c r="B3" s="176" t="s">
        <v>268</v>
      </c>
      <c r="C3" s="46" t="s">
        <v>270</v>
      </c>
      <c r="D3" s="46" t="s">
        <v>271</v>
      </c>
      <c r="E3" s="46" t="s">
        <v>273</v>
      </c>
      <c r="F3" s="195" t="s">
        <v>271</v>
      </c>
      <c r="G3" s="179" t="s">
        <v>274</v>
      </c>
      <c r="H3" s="210" t="s">
        <v>132</v>
      </c>
      <c r="I3" s="195" t="s">
        <v>271</v>
      </c>
      <c r="J3" s="179" t="s">
        <v>437</v>
      </c>
      <c r="K3" s="195" t="s">
        <v>271</v>
      </c>
      <c r="L3" s="179" t="s">
        <v>268</v>
      </c>
      <c r="M3" s="1229" t="s">
        <v>439</v>
      </c>
      <c r="N3" s="1229"/>
      <c r="O3" s="195" t="s">
        <v>271</v>
      </c>
      <c r="P3" s="1231" t="s">
        <v>94</v>
      </c>
    </row>
    <row r="4" spans="1:16" ht="16.5" customHeight="1" thickBot="1">
      <c r="A4" s="1225"/>
      <c r="B4" s="177" t="s">
        <v>269</v>
      </c>
      <c r="C4" s="118" t="s">
        <v>269</v>
      </c>
      <c r="D4" s="118" t="s">
        <v>272</v>
      </c>
      <c r="E4" s="118" t="s">
        <v>269</v>
      </c>
      <c r="F4" s="196" t="s">
        <v>272</v>
      </c>
      <c r="G4" s="180" t="s">
        <v>131</v>
      </c>
      <c r="H4" s="211" t="s">
        <v>131</v>
      </c>
      <c r="I4" s="196" t="s">
        <v>272</v>
      </c>
      <c r="J4" s="180" t="s">
        <v>97</v>
      </c>
      <c r="K4" s="196" t="s">
        <v>272</v>
      </c>
      <c r="L4" s="180" t="s">
        <v>438</v>
      </c>
      <c r="M4" s="1230" t="s">
        <v>438</v>
      </c>
      <c r="N4" s="1230"/>
      <c r="O4" s="196" t="s">
        <v>272</v>
      </c>
      <c r="P4" s="1221"/>
    </row>
    <row r="5" spans="1:16" ht="16.5" customHeight="1">
      <c r="A5" s="181" t="s">
        <v>634</v>
      </c>
      <c r="B5" s="182">
        <v>15</v>
      </c>
      <c r="C5" s="197">
        <v>35.3</v>
      </c>
      <c r="D5" s="198">
        <v>37459</v>
      </c>
      <c r="E5" s="199">
        <v>-2.1</v>
      </c>
      <c r="F5" s="200">
        <v>37304</v>
      </c>
      <c r="G5" s="183">
        <v>1737</v>
      </c>
      <c r="H5" s="199">
        <v>82</v>
      </c>
      <c r="I5" s="200">
        <v>37562</v>
      </c>
      <c r="J5" s="212">
        <v>49</v>
      </c>
      <c r="K5" s="200">
        <v>37304</v>
      </c>
      <c r="L5" s="184">
        <v>3.4</v>
      </c>
      <c r="M5" s="215">
        <v>13</v>
      </c>
      <c r="N5" s="220" t="s">
        <v>466</v>
      </c>
      <c r="O5" s="200">
        <v>37295</v>
      </c>
      <c r="P5" s="173">
        <v>1675.1</v>
      </c>
    </row>
    <row r="6" spans="1:16" ht="16.5" customHeight="1">
      <c r="A6" s="828" t="s">
        <v>624</v>
      </c>
      <c r="B6" s="829">
        <v>14.8</v>
      </c>
      <c r="C6" s="830">
        <v>33.7</v>
      </c>
      <c r="D6" s="831">
        <v>37467</v>
      </c>
      <c r="E6" s="832">
        <v>-6.2</v>
      </c>
      <c r="F6" s="833">
        <v>37272</v>
      </c>
      <c r="G6" s="834">
        <v>2037</v>
      </c>
      <c r="H6" s="832">
        <v>69</v>
      </c>
      <c r="I6" s="833">
        <v>37426</v>
      </c>
      <c r="J6" s="835">
        <v>25</v>
      </c>
      <c r="K6" s="833">
        <v>37271</v>
      </c>
      <c r="L6" s="836">
        <v>3.4</v>
      </c>
      <c r="M6" s="837">
        <v>13</v>
      </c>
      <c r="N6" s="838" t="s">
        <v>467</v>
      </c>
      <c r="O6" s="833">
        <v>37612</v>
      </c>
      <c r="P6" s="839">
        <v>1629.2</v>
      </c>
    </row>
    <row r="7" spans="1:16" ht="16.5" customHeight="1">
      <c r="A7" s="187" t="s">
        <v>59</v>
      </c>
      <c r="B7" s="188">
        <v>15</v>
      </c>
      <c r="C7" s="201">
        <v>34.9</v>
      </c>
      <c r="D7" s="202">
        <v>37474</v>
      </c>
      <c r="E7" s="203">
        <v>-3.1</v>
      </c>
      <c r="F7" s="204">
        <v>37258</v>
      </c>
      <c r="G7" s="189">
        <v>1526</v>
      </c>
      <c r="H7" s="203">
        <v>50</v>
      </c>
      <c r="I7" s="204">
        <v>37516</v>
      </c>
      <c r="J7" s="213">
        <v>30</v>
      </c>
      <c r="K7" s="204">
        <v>37298</v>
      </c>
      <c r="L7" s="190">
        <v>3.5</v>
      </c>
      <c r="M7" s="216">
        <v>12</v>
      </c>
      <c r="N7" s="221" t="s">
        <v>467</v>
      </c>
      <c r="O7" s="204">
        <v>37615</v>
      </c>
      <c r="P7" s="191">
        <v>1608.6</v>
      </c>
    </row>
    <row r="8" spans="1:16" s="37" customFormat="1" ht="16.5" customHeight="1">
      <c r="A8" s="187" t="s">
        <v>436</v>
      </c>
      <c r="B8" s="188">
        <v>14.7</v>
      </c>
      <c r="C8" s="201">
        <v>34.1</v>
      </c>
      <c r="D8" s="202">
        <v>38567</v>
      </c>
      <c r="E8" s="203">
        <v>-5.9</v>
      </c>
      <c r="F8" s="204">
        <v>38381</v>
      </c>
      <c r="G8" s="189">
        <v>1766</v>
      </c>
      <c r="H8" s="203">
        <v>53</v>
      </c>
      <c r="I8" s="204">
        <v>38619</v>
      </c>
      <c r="J8" s="213">
        <v>24</v>
      </c>
      <c r="K8" s="204">
        <v>38381</v>
      </c>
      <c r="L8" s="190">
        <v>3.4</v>
      </c>
      <c r="M8" s="216">
        <v>15</v>
      </c>
      <c r="N8" s="221" t="s">
        <v>25</v>
      </c>
      <c r="O8" s="204">
        <v>38522</v>
      </c>
      <c r="P8" s="191">
        <v>1350.1</v>
      </c>
    </row>
    <row r="9" spans="1:16" s="37" customFormat="1" ht="16.5" customHeight="1">
      <c r="A9" s="187" t="s">
        <v>537</v>
      </c>
      <c r="B9" s="188">
        <v>15.7</v>
      </c>
      <c r="C9" s="201">
        <v>35.4</v>
      </c>
      <c r="D9" s="202">
        <v>38541</v>
      </c>
      <c r="E9" s="203">
        <v>-5.1</v>
      </c>
      <c r="F9" s="204">
        <v>38374</v>
      </c>
      <c r="G9" s="189">
        <v>2029</v>
      </c>
      <c r="H9" s="203">
        <v>151</v>
      </c>
      <c r="I9" s="204">
        <v>38645</v>
      </c>
      <c r="J9" s="213">
        <v>22</v>
      </c>
      <c r="K9" s="204">
        <v>38418</v>
      </c>
      <c r="L9" s="190">
        <v>3.4</v>
      </c>
      <c r="M9" s="216">
        <v>19</v>
      </c>
      <c r="N9" s="221" t="s">
        <v>28</v>
      </c>
      <c r="O9" s="204">
        <v>38645</v>
      </c>
      <c r="P9" s="191">
        <v>1740.1</v>
      </c>
    </row>
    <row r="10" spans="1:16" ht="16.5" customHeight="1">
      <c r="A10" s="187" t="s">
        <v>540</v>
      </c>
      <c r="B10" s="188">
        <v>14.8</v>
      </c>
      <c r="C10" s="205">
        <v>34.1</v>
      </c>
      <c r="D10" s="206">
        <v>38566</v>
      </c>
      <c r="E10" s="209" t="s">
        <v>6</v>
      </c>
      <c r="F10" s="207">
        <v>38749</v>
      </c>
      <c r="G10" s="192">
        <v>1665</v>
      </c>
      <c r="H10" s="208">
        <v>66</v>
      </c>
      <c r="I10" s="207">
        <v>38537</v>
      </c>
      <c r="J10" s="214">
        <v>40</v>
      </c>
      <c r="K10" s="207">
        <v>38750</v>
      </c>
      <c r="L10" s="193">
        <v>3.5</v>
      </c>
      <c r="M10" s="217">
        <v>16</v>
      </c>
      <c r="N10" s="222" t="s">
        <v>467</v>
      </c>
      <c r="O10" s="207">
        <v>38734</v>
      </c>
      <c r="P10" s="194">
        <v>1621.9</v>
      </c>
    </row>
    <row r="11" spans="1:16" ht="16.5" customHeight="1">
      <c r="A11" s="187" t="s">
        <v>188</v>
      </c>
      <c r="B11" s="188">
        <v>14.8</v>
      </c>
      <c r="C11" s="205">
        <v>34.9</v>
      </c>
      <c r="D11" s="206">
        <v>38949</v>
      </c>
      <c r="E11" s="208">
        <v>-3.2</v>
      </c>
      <c r="F11" s="207">
        <v>38752</v>
      </c>
      <c r="G11" s="192">
        <v>1660</v>
      </c>
      <c r="H11" s="208">
        <v>135.5</v>
      </c>
      <c r="I11" s="207">
        <v>38916</v>
      </c>
      <c r="J11" s="213">
        <v>36</v>
      </c>
      <c r="K11" s="204">
        <v>39073</v>
      </c>
      <c r="L11" s="193">
        <v>3.3</v>
      </c>
      <c r="M11" s="217">
        <v>15</v>
      </c>
      <c r="N11" s="222" t="s">
        <v>468</v>
      </c>
      <c r="O11" s="207">
        <v>38818</v>
      </c>
      <c r="P11" s="194">
        <v>1559.5</v>
      </c>
    </row>
    <row r="12" spans="1:16" ht="16.5" customHeight="1">
      <c r="A12" s="187" t="s">
        <v>664</v>
      </c>
      <c r="B12" s="188">
        <v>15.5</v>
      </c>
      <c r="C12" s="205">
        <v>35.4</v>
      </c>
      <c r="D12" s="206">
        <v>38943</v>
      </c>
      <c r="E12" s="208">
        <v>-0.8</v>
      </c>
      <c r="F12" s="204">
        <v>38380</v>
      </c>
      <c r="G12" s="192">
        <v>1408</v>
      </c>
      <c r="H12" s="208">
        <v>58</v>
      </c>
      <c r="I12" s="207">
        <v>38959</v>
      </c>
      <c r="J12" s="213">
        <v>8</v>
      </c>
      <c r="K12" s="207">
        <v>38751</v>
      </c>
      <c r="L12" s="193">
        <v>3.4</v>
      </c>
      <c r="M12" s="217">
        <v>18</v>
      </c>
      <c r="N12" s="222" t="s">
        <v>27</v>
      </c>
      <c r="O12" s="207">
        <v>38781</v>
      </c>
      <c r="P12" s="194">
        <v>1694.3</v>
      </c>
    </row>
    <row r="13" spans="1:16" ht="16.5" customHeight="1">
      <c r="A13" s="187" t="s">
        <v>722</v>
      </c>
      <c r="B13" s="188">
        <v>14.7</v>
      </c>
      <c r="C13" s="205">
        <v>35.9</v>
      </c>
      <c r="D13" s="206">
        <v>40028</v>
      </c>
      <c r="E13" s="209" t="s">
        <v>4</v>
      </c>
      <c r="F13" s="204">
        <v>39852</v>
      </c>
      <c r="G13" s="192">
        <v>1608.5</v>
      </c>
      <c r="H13" s="208">
        <v>84</v>
      </c>
      <c r="I13" s="207">
        <v>39891</v>
      </c>
      <c r="J13" s="213">
        <v>27</v>
      </c>
      <c r="K13" s="207">
        <v>39861</v>
      </c>
      <c r="L13" s="193">
        <v>3.3</v>
      </c>
      <c r="M13" s="218">
        <v>14</v>
      </c>
      <c r="N13" s="222" t="s">
        <v>27</v>
      </c>
      <c r="O13" s="207">
        <v>39952</v>
      </c>
      <c r="P13" s="194">
        <v>1724.8</v>
      </c>
    </row>
    <row r="14" spans="1:16" ht="16.5" customHeight="1">
      <c r="A14" s="187" t="s">
        <v>726</v>
      </c>
      <c r="B14" s="188">
        <v>14.6</v>
      </c>
      <c r="C14" s="205">
        <v>33.3</v>
      </c>
      <c r="D14" s="206">
        <v>40373</v>
      </c>
      <c r="E14" s="208">
        <v>-2.5</v>
      </c>
      <c r="F14" s="204">
        <v>40202</v>
      </c>
      <c r="G14" s="192">
        <v>1889.5</v>
      </c>
      <c r="H14" s="208">
        <v>121.5</v>
      </c>
      <c r="I14" s="207">
        <v>40351</v>
      </c>
      <c r="J14" s="213">
        <v>36</v>
      </c>
      <c r="K14" s="207">
        <v>40191</v>
      </c>
      <c r="L14" s="193">
        <v>3.4</v>
      </c>
      <c r="M14" s="219">
        <v>17.2</v>
      </c>
      <c r="N14" s="223" t="s">
        <v>25</v>
      </c>
      <c r="O14" s="207">
        <v>40250</v>
      </c>
      <c r="P14" s="194">
        <v>1565.6</v>
      </c>
    </row>
    <row r="15" spans="1:16" ht="16.5" customHeight="1" thickBot="1">
      <c r="A15" s="1011" t="s">
        <v>1</v>
      </c>
      <c r="B15" s="1012" t="s">
        <v>5</v>
      </c>
      <c r="C15" s="1013">
        <v>35.6</v>
      </c>
      <c r="D15" s="1014">
        <v>40420</v>
      </c>
      <c r="E15" s="1015" t="s">
        <v>7</v>
      </c>
      <c r="F15" s="1016">
        <v>40192</v>
      </c>
      <c r="G15" s="1017" t="s">
        <v>36</v>
      </c>
      <c r="H15" s="1018" t="s">
        <v>8</v>
      </c>
      <c r="I15" s="1019">
        <v>40497</v>
      </c>
      <c r="J15" s="1020" t="s">
        <v>12</v>
      </c>
      <c r="K15" s="1019">
        <v>40179</v>
      </c>
      <c r="L15" s="1020" t="s">
        <v>9</v>
      </c>
      <c r="M15" s="1021" t="s">
        <v>10</v>
      </c>
      <c r="N15" s="1022" t="s">
        <v>11</v>
      </c>
      <c r="O15" s="1019">
        <v>40241</v>
      </c>
      <c r="P15" s="1023" t="s">
        <v>35</v>
      </c>
    </row>
    <row r="16" s="1024" customFormat="1" ht="16.5" customHeight="1"/>
    <row r="17" spans="1:11" ht="16.5" customHeight="1" thickBot="1">
      <c r="A17" s="1251" t="s">
        <v>820</v>
      </c>
      <c r="B17" s="1252"/>
      <c r="C17" s="1252"/>
      <c r="I17" s="117"/>
      <c r="K17" s="76"/>
    </row>
    <row r="18" spans="1:16" ht="16.5" customHeight="1">
      <c r="A18" s="1223" t="s">
        <v>90</v>
      </c>
      <c r="B18" s="1227" t="s">
        <v>92</v>
      </c>
      <c r="C18" s="1227"/>
      <c r="D18" s="1227"/>
      <c r="E18" s="1227"/>
      <c r="F18" s="1227"/>
      <c r="G18" s="1226" t="s">
        <v>93</v>
      </c>
      <c r="H18" s="1227"/>
      <c r="I18" s="1228"/>
      <c r="J18" s="1226" t="s">
        <v>154</v>
      </c>
      <c r="K18" s="1228"/>
      <c r="L18" s="1226" t="s">
        <v>91</v>
      </c>
      <c r="M18" s="1227"/>
      <c r="N18" s="1227"/>
      <c r="O18" s="1228"/>
      <c r="P18" s="178" t="s">
        <v>89</v>
      </c>
    </row>
    <row r="19" spans="1:16" ht="16.5" customHeight="1">
      <c r="A19" s="1224"/>
      <c r="B19" s="174" t="s">
        <v>268</v>
      </c>
      <c r="C19" s="46" t="s">
        <v>270</v>
      </c>
      <c r="D19" s="46" t="s">
        <v>271</v>
      </c>
      <c r="E19" s="46" t="s">
        <v>273</v>
      </c>
      <c r="F19" s="195" t="s">
        <v>271</v>
      </c>
      <c r="G19" s="179" t="s">
        <v>507</v>
      </c>
      <c r="H19" s="210" t="s">
        <v>132</v>
      </c>
      <c r="I19" s="195" t="s">
        <v>271</v>
      </c>
      <c r="J19" s="179" t="s">
        <v>437</v>
      </c>
      <c r="K19" s="195" t="s">
        <v>271</v>
      </c>
      <c r="L19" s="179" t="s">
        <v>268</v>
      </c>
      <c r="M19" s="1229" t="s">
        <v>439</v>
      </c>
      <c r="N19" s="1229"/>
      <c r="O19" s="195" t="s">
        <v>271</v>
      </c>
      <c r="P19" s="1231" t="s">
        <v>95</v>
      </c>
    </row>
    <row r="20" spans="1:16" ht="16.5" customHeight="1" thickBot="1">
      <c r="A20" s="1225"/>
      <c r="B20" s="175" t="s">
        <v>269</v>
      </c>
      <c r="C20" s="118" t="s">
        <v>269</v>
      </c>
      <c r="D20" s="118" t="s">
        <v>272</v>
      </c>
      <c r="E20" s="118" t="s">
        <v>269</v>
      </c>
      <c r="F20" s="196" t="s">
        <v>272</v>
      </c>
      <c r="G20" s="180" t="s">
        <v>131</v>
      </c>
      <c r="H20" s="211" t="s">
        <v>131</v>
      </c>
      <c r="I20" s="196" t="s">
        <v>272</v>
      </c>
      <c r="J20" s="180" t="s">
        <v>97</v>
      </c>
      <c r="K20" s="196" t="s">
        <v>272</v>
      </c>
      <c r="L20" s="180" t="s">
        <v>438</v>
      </c>
      <c r="M20" s="1230" t="s">
        <v>438</v>
      </c>
      <c r="N20" s="1230"/>
      <c r="O20" s="196" t="s">
        <v>272</v>
      </c>
      <c r="P20" s="1221"/>
    </row>
    <row r="21" spans="1:18" ht="16.5" customHeight="1">
      <c r="A21" s="185" t="s">
        <v>535</v>
      </c>
      <c r="B21" s="1025">
        <v>4.5</v>
      </c>
      <c r="C21" s="197">
        <v>17.2</v>
      </c>
      <c r="D21" s="198">
        <v>40198</v>
      </c>
      <c r="E21" s="199">
        <v>-2.5</v>
      </c>
      <c r="F21" s="200">
        <v>40192</v>
      </c>
      <c r="G21" s="1026">
        <v>123.5</v>
      </c>
      <c r="H21" s="1027">
        <v>32</v>
      </c>
      <c r="I21" s="200">
        <v>40185</v>
      </c>
      <c r="J21" s="212">
        <v>31</v>
      </c>
      <c r="K21" s="200">
        <v>40179</v>
      </c>
      <c r="L21" s="184">
        <v>3.9</v>
      </c>
      <c r="M21" s="1028">
        <v>11.4</v>
      </c>
      <c r="N21" s="1029" t="s">
        <v>25</v>
      </c>
      <c r="O21" s="200">
        <v>40206</v>
      </c>
      <c r="P21" s="1030">
        <v>101.7</v>
      </c>
      <c r="R21" s="88"/>
    </row>
    <row r="22" spans="1:18" ht="16.5" customHeight="1">
      <c r="A22" s="187" t="s">
        <v>536</v>
      </c>
      <c r="B22" s="1031">
        <v>6.1</v>
      </c>
      <c r="C22" s="201">
        <v>21.4</v>
      </c>
      <c r="D22" s="202">
        <v>40234</v>
      </c>
      <c r="E22" s="203">
        <v>-0.4</v>
      </c>
      <c r="F22" s="204">
        <v>40226</v>
      </c>
      <c r="G22" s="1032">
        <v>131.5</v>
      </c>
      <c r="H22" s="1033">
        <v>35</v>
      </c>
      <c r="I22" s="204">
        <v>40220</v>
      </c>
      <c r="J22" s="213">
        <v>0</v>
      </c>
      <c r="K22" s="204">
        <v>40237</v>
      </c>
      <c r="L22" s="190">
        <v>4.1</v>
      </c>
      <c r="M22" s="1034">
        <v>12.5</v>
      </c>
      <c r="N22" s="1035" t="s">
        <v>26</v>
      </c>
      <c r="O22" s="204">
        <v>40225</v>
      </c>
      <c r="P22" s="1036">
        <v>79.7</v>
      </c>
      <c r="R22" s="88"/>
    </row>
    <row r="23" spans="1:18" ht="16.5" customHeight="1">
      <c r="A23" s="187" t="s">
        <v>376</v>
      </c>
      <c r="B23" s="1031" t="s">
        <v>13</v>
      </c>
      <c r="C23" s="201" t="s">
        <v>14</v>
      </c>
      <c r="D23" s="202">
        <v>40241</v>
      </c>
      <c r="E23" s="1037" t="s">
        <v>15</v>
      </c>
      <c r="F23" s="204">
        <v>40267</v>
      </c>
      <c r="G23" s="1032" t="s">
        <v>16</v>
      </c>
      <c r="H23" s="203" t="s">
        <v>17</v>
      </c>
      <c r="I23" s="204">
        <v>40246</v>
      </c>
      <c r="J23" s="213" t="s">
        <v>18</v>
      </c>
      <c r="K23" s="204">
        <v>39903</v>
      </c>
      <c r="L23" s="190" t="s">
        <v>19</v>
      </c>
      <c r="M23" s="1034" t="s">
        <v>21</v>
      </c>
      <c r="N23" s="1035" t="s">
        <v>27</v>
      </c>
      <c r="O23" s="204">
        <v>40241</v>
      </c>
      <c r="P23" s="1036" t="s">
        <v>23</v>
      </c>
      <c r="R23" s="88"/>
    </row>
    <row r="24" spans="1:18" ht="16.5" customHeight="1">
      <c r="A24" s="187" t="s">
        <v>401</v>
      </c>
      <c r="B24" s="1031">
        <v>11</v>
      </c>
      <c r="C24" s="201">
        <v>24.5</v>
      </c>
      <c r="D24" s="202">
        <v>40278</v>
      </c>
      <c r="E24" s="203">
        <v>0.9</v>
      </c>
      <c r="F24" s="204">
        <v>40283</v>
      </c>
      <c r="G24" s="1032">
        <v>148.5</v>
      </c>
      <c r="H24" s="1033">
        <v>42.5</v>
      </c>
      <c r="I24" s="204">
        <v>40280</v>
      </c>
      <c r="J24" s="213">
        <v>0</v>
      </c>
      <c r="K24" s="204">
        <v>40298</v>
      </c>
      <c r="L24" s="190">
        <v>3.8</v>
      </c>
      <c r="M24" s="1034">
        <v>13.1</v>
      </c>
      <c r="N24" s="1035" t="s">
        <v>27</v>
      </c>
      <c r="O24" s="204">
        <v>40295</v>
      </c>
      <c r="P24" s="1036" t="s">
        <v>24</v>
      </c>
      <c r="R24" s="88"/>
    </row>
    <row r="25" spans="1:18" ht="16.5" customHeight="1">
      <c r="A25" s="187" t="s">
        <v>434</v>
      </c>
      <c r="B25" s="1031">
        <v>16.5</v>
      </c>
      <c r="C25" s="201">
        <v>27.4</v>
      </c>
      <c r="D25" s="202">
        <v>40304</v>
      </c>
      <c r="E25" s="203">
        <v>6.6</v>
      </c>
      <c r="F25" s="204">
        <v>40300</v>
      </c>
      <c r="G25" s="1032">
        <v>124</v>
      </c>
      <c r="H25" s="1033">
        <v>54.5</v>
      </c>
      <c r="I25" s="204">
        <v>40321</v>
      </c>
      <c r="J25" s="213">
        <v>0</v>
      </c>
      <c r="K25" s="204">
        <v>39964</v>
      </c>
      <c r="L25" s="190">
        <v>3.6</v>
      </c>
      <c r="M25" s="1034">
        <v>12.6</v>
      </c>
      <c r="N25" s="1035" t="s">
        <v>27</v>
      </c>
      <c r="O25" s="204">
        <v>40304</v>
      </c>
      <c r="P25" s="1036">
        <v>179.3</v>
      </c>
      <c r="R25" s="88"/>
    </row>
    <row r="26" spans="1:18" ht="16.5" customHeight="1">
      <c r="A26" s="187" t="s">
        <v>622</v>
      </c>
      <c r="B26" s="1031">
        <v>21.2</v>
      </c>
      <c r="C26" s="201">
        <v>30.6</v>
      </c>
      <c r="D26" s="202">
        <v>40356</v>
      </c>
      <c r="E26" s="203">
        <v>11.9</v>
      </c>
      <c r="F26" s="204">
        <v>40330</v>
      </c>
      <c r="G26" s="1032">
        <v>133</v>
      </c>
      <c r="H26" s="1033">
        <v>29.5</v>
      </c>
      <c r="I26" s="204">
        <v>40357</v>
      </c>
      <c r="J26" s="213">
        <v>0</v>
      </c>
      <c r="K26" s="204">
        <v>39994</v>
      </c>
      <c r="L26" s="190">
        <v>2.6</v>
      </c>
      <c r="M26" s="1034">
        <v>9.5</v>
      </c>
      <c r="N26" s="1035" t="s">
        <v>25</v>
      </c>
      <c r="O26" s="204">
        <v>40356</v>
      </c>
      <c r="P26" s="1036">
        <v>188</v>
      </c>
      <c r="R26" s="88"/>
    </row>
    <row r="27" spans="1:18" ht="16.5" customHeight="1">
      <c r="A27" s="187" t="s">
        <v>530</v>
      </c>
      <c r="B27" s="1031">
        <v>25.7</v>
      </c>
      <c r="C27" s="201">
        <v>33.5</v>
      </c>
      <c r="D27" s="202">
        <v>40377</v>
      </c>
      <c r="E27" s="203">
        <v>20.8</v>
      </c>
      <c r="F27" s="204">
        <v>40366</v>
      </c>
      <c r="G27" s="1032">
        <v>195</v>
      </c>
      <c r="H27" s="1033">
        <v>39.5</v>
      </c>
      <c r="I27" s="204">
        <v>40371</v>
      </c>
      <c r="J27" s="213">
        <v>0</v>
      </c>
      <c r="K27" s="204">
        <v>40025</v>
      </c>
      <c r="L27" s="190">
        <v>2.7</v>
      </c>
      <c r="M27" s="1034">
        <v>12.3</v>
      </c>
      <c r="N27" s="1035" t="s">
        <v>25</v>
      </c>
      <c r="O27" s="204">
        <v>40370</v>
      </c>
      <c r="P27" s="1036">
        <v>171.7</v>
      </c>
      <c r="R27" s="88"/>
    </row>
    <row r="28" spans="1:18" ht="16.5" customHeight="1">
      <c r="A28" s="187" t="s">
        <v>531</v>
      </c>
      <c r="B28" s="1031">
        <v>28.3</v>
      </c>
      <c r="C28" s="201">
        <v>35.6</v>
      </c>
      <c r="D28" s="202">
        <v>40420</v>
      </c>
      <c r="E28" s="203">
        <v>22.7</v>
      </c>
      <c r="F28" s="204">
        <v>40418</v>
      </c>
      <c r="G28" s="1032">
        <v>29.5</v>
      </c>
      <c r="H28" s="1033">
        <v>14</v>
      </c>
      <c r="I28" s="204">
        <v>40402</v>
      </c>
      <c r="J28" s="213">
        <v>0</v>
      </c>
      <c r="K28" s="204">
        <v>40056</v>
      </c>
      <c r="L28" s="190">
        <v>3.1</v>
      </c>
      <c r="M28" s="1038">
        <v>11.8</v>
      </c>
      <c r="N28" s="1035" t="s">
        <v>27</v>
      </c>
      <c r="O28" s="204">
        <v>40401</v>
      </c>
      <c r="P28" s="1036">
        <v>259</v>
      </c>
      <c r="R28" s="88"/>
    </row>
    <row r="29" spans="1:18" ht="16.5" customHeight="1">
      <c r="A29" s="187" t="s">
        <v>532</v>
      </c>
      <c r="B29" s="1031">
        <v>24</v>
      </c>
      <c r="C29" s="201">
        <v>34.8</v>
      </c>
      <c r="D29" s="202">
        <v>40427</v>
      </c>
      <c r="E29" s="203">
        <v>14.8</v>
      </c>
      <c r="F29" s="204">
        <v>40450</v>
      </c>
      <c r="G29" s="1032">
        <v>156.5</v>
      </c>
      <c r="H29" s="1033">
        <v>54</v>
      </c>
      <c r="I29" s="204">
        <v>40444</v>
      </c>
      <c r="J29" s="213">
        <v>0</v>
      </c>
      <c r="K29" s="204">
        <v>40086</v>
      </c>
      <c r="L29" s="190">
        <v>3.5</v>
      </c>
      <c r="M29" s="1034">
        <v>10.6</v>
      </c>
      <c r="N29" s="1035" t="s">
        <v>28</v>
      </c>
      <c r="O29" s="204">
        <v>40446</v>
      </c>
      <c r="P29" s="1036">
        <v>160.7</v>
      </c>
      <c r="R29" s="88"/>
    </row>
    <row r="30" spans="1:18" ht="16.5" customHeight="1">
      <c r="A30" s="187" t="s">
        <v>533</v>
      </c>
      <c r="B30" s="1031">
        <v>17.8</v>
      </c>
      <c r="C30" s="201">
        <v>27.9</v>
      </c>
      <c r="D30" s="202">
        <v>40454</v>
      </c>
      <c r="E30" s="203">
        <v>7.4</v>
      </c>
      <c r="F30" s="204">
        <v>40478</v>
      </c>
      <c r="G30" s="1039">
        <v>201.5</v>
      </c>
      <c r="H30" s="1033">
        <v>30.5</v>
      </c>
      <c r="I30" s="204">
        <v>40477</v>
      </c>
      <c r="J30" s="213">
        <v>0</v>
      </c>
      <c r="K30" s="204">
        <v>40117</v>
      </c>
      <c r="L30" s="190">
        <v>3.6</v>
      </c>
      <c r="M30" s="1034">
        <v>11.4</v>
      </c>
      <c r="N30" s="1035" t="s">
        <v>26</v>
      </c>
      <c r="O30" s="204">
        <v>40477</v>
      </c>
      <c r="P30" s="1040">
        <v>115</v>
      </c>
      <c r="R30" s="88"/>
    </row>
    <row r="31" spans="1:18" ht="16.5" customHeight="1">
      <c r="A31" s="187" t="s">
        <v>534</v>
      </c>
      <c r="B31" s="1031">
        <v>11.2</v>
      </c>
      <c r="C31" s="201">
        <v>21.9</v>
      </c>
      <c r="D31" s="202">
        <v>40490</v>
      </c>
      <c r="E31" s="203">
        <v>3.2</v>
      </c>
      <c r="F31" s="204">
        <v>40512</v>
      </c>
      <c r="G31" s="1039">
        <v>168.5</v>
      </c>
      <c r="H31" s="1033">
        <v>64</v>
      </c>
      <c r="I31" s="204">
        <v>40497</v>
      </c>
      <c r="J31" s="213">
        <v>0</v>
      </c>
      <c r="K31" s="204">
        <v>40147</v>
      </c>
      <c r="L31" s="190">
        <v>4.1</v>
      </c>
      <c r="M31" s="1034">
        <v>11.5</v>
      </c>
      <c r="N31" s="1035" t="s">
        <v>25</v>
      </c>
      <c r="O31" s="204">
        <v>40493</v>
      </c>
      <c r="P31" s="1040">
        <v>127.2</v>
      </c>
      <c r="R31" s="88"/>
    </row>
    <row r="32" spans="1:16" ht="16.5" customHeight="1" thickBot="1">
      <c r="A32" s="186" t="s">
        <v>623</v>
      </c>
      <c r="B32" s="1041">
        <v>6.9</v>
      </c>
      <c r="C32" s="1042">
        <v>20.3</v>
      </c>
      <c r="D32" s="1043">
        <v>40514</v>
      </c>
      <c r="E32" s="1044">
        <v>-1.1</v>
      </c>
      <c r="F32" s="1016">
        <v>40537</v>
      </c>
      <c r="G32" s="1045">
        <v>196</v>
      </c>
      <c r="H32" s="1044">
        <v>39</v>
      </c>
      <c r="I32" s="1016">
        <v>40543</v>
      </c>
      <c r="J32" s="1046">
        <v>48</v>
      </c>
      <c r="K32" s="1016">
        <v>40178</v>
      </c>
      <c r="L32" s="1047" t="s">
        <v>20</v>
      </c>
      <c r="M32" s="1048" t="s">
        <v>22</v>
      </c>
      <c r="N32" s="1049" t="s">
        <v>29</v>
      </c>
      <c r="O32" s="1016">
        <v>40515</v>
      </c>
      <c r="P32" s="1050">
        <v>113.7</v>
      </c>
    </row>
    <row r="33" spans="1:11" s="27" customFormat="1" ht="13.5">
      <c r="A33" s="1237" t="s">
        <v>338</v>
      </c>
      <c r="B33" s="1251"/>
      <c r="C33" s="1251"/>
      <c r="D33" s="1251"/>
      <c r="E33" s="1251"/>
      <c r="F33" s="1251"/>
      <c r="G33" s="1251"/>
      <c r="H33" s="1251"/>
      <c r="I33" s="25"/>
      <c r="K33" s="57"/>
    </row>
    <row r="34" spans="1:10" s="27" customFormat="1" ht="11.25">
      <c r="A34" s="25" t="s">
        <v>792</v>
      </c>
      <c r="B34" s="25"/>
      <c r="C34" s="25"/>
      <c r="D34" s="25"/>
      <c r="E34" s="25"/>
      <c r="F34" s="25"/>
      <c r="G34" s="25"/>
      <c r="H34" s="54"/>
      <c r="J34" s="1051"/>
    </row>
    <row r="35" spans="1:10" s="27" customFormat="1" ht="11.25">
      <c r="A35" s="25"/>
      <c r="B35" s="25" t="s">
        <v>793</v>
      </c>
      <c r="C35" s="25"/>
      <c r="D35" s="25"/>
      <c r="E35" s="25"/>
      <c r="F35" s="25"/>
      <c r="G35" s="25"/>
      <c r="H35" s="54"/>
      <c r="I35" s="25"/>
      <c r="J35" s="1051"/>
    </row>
    <row r="36" s="27" customFormat="1" ht="11.25">
      <c r="I36" s="25"/>
    </row>
    <row r="37" spans="1:8" ht="13.5">
      <c r="A37" s="45" t="s">
        <v>801</v>
      </c>
      <c r="B37" s="25"/>
      <c r="C37" s="25"/>
      <c r="D37" s="25"/>
      <c r="E37" s="25"/>
      <c r="F37" s="54"/>
      <c r="G37" s="25"/>
      <c r="H37" s="54"/>
    </row>
    <row r="38" ht="13.5">
      <c r="F38" s="51"/>
    </row>
    <row r="39" ht="13.5">
      <c r="I39" s="52"/>
    </row>
    <row r="44" ht="13.5">
      <c r="J44" s="53"/>
    </row>
  </sheetData>
  <sheetProtection/>
  <mergeCells count="18">
    <mergeCell ref="P19:P20"/>
    <mergeCell ref="B2:F2"/>
    <mergeCell ref="P3:P4"/>
    <mergeCell ref="B18:F18"/>
    <mergeCell ref="G18:I18"/>
    <mergeCell ref="J18:K18"/>
    <mergeCell ref="L18:O18"/>
    <mergeCell ref="A17:C17"/>
    <mergeCell ref="G2:I2"/>
    <mergeCell ref="J2:K2"/>
    <mergeCell ref="A33:H33"/>
    <mergeCell ref="A2:A4"/>
    <mergeCell ref="A18:A20"/>
    <mergeCell ref="L2:O2"/>
    <mergeCell ref="M3:N3"/>
    <mergeCell ref="M4:N4"/>
    <mergeCell ref="M19:N19"/>
    <mergeCell ref="M20:N20"/>
  </mergeCells>
  <printOptions/>
  <pageMargins left="0.984251968503937" right="0.984251968503937" top="0.3937007874015748" bottom="0.3937007874015748" header="0.5118110236220472" footer="0.1968503937007874"/>
  <pageSetup horizontalDpi="600" verticalDpi="600" orientation="landscape" paperSize="9" scale="99" r:id="rId1"/>
  <headerFooter alignWithMargins="0">
    <oddFooter>&amp;L&amp;"ＭＳ Ｐ明朝,標準"&amp;10－２－</oddFooter>
  </headerFooter>
</worksheet>
</file>

<file path=xl/worksheets/sheet5.xml><?xml version="1.0" encoding="utf-8"?>
<worksheet xmlns="http://schemas.openxmlformats.org/spreadsheetml/2006/main" xmlns:r="http://schemas.openxmlformats.org/officeDocument/2006/relationships">
  <dimension ref="A1:N29"/>
  <sheetViews>
    <sheetView view="pageLayout" zoomScaleNormal="90" workbookViewId="0" topLeftCell="A1">
      <selection activeCell="A7" sqref="A1:IV16384"/>
    </sheetView>
  </sheetViews>
  <sheetFormatPr defaultColWidth="9.00390625" defaultRowHeight="13.5"/>
  <cols>
    <col min="1" max="2" width="2.625" style="1" customWidth="1"/>
    <col min="3" max="3" width="10.625" style="1" customWidth="1"/>
    <col min="4" max="14" width="9.875" style="1" customWidth="1"/>
    <col min="15" max="16384" width="9.00390625" style="1" customWidth="1"/>
  </cols>
  <sheetData>
    <row r="1" spans="1:14" s="4" customFormat="1" ht="16.5" customHeight="1" thickBot="1">
      <c r="A1" s="971" t="s">
        <v>349</v>
      </c>
      <c r="B1" s="5"/>
      <c r="C1" s="5"/>
      <c r="D1" s="5"/>
      <c r="E1" s="5"/>
      <c r="N1" s="47" t="s">
        <v>155</v>
      </c>
    </row>
    <row r="2" spans="1:14" ht="37.5" customHeight="1">
      <c r="A2" s="1304" t="s">
        <v>575</v>
      </c>
      <c r="B2" s="1301"/>
      <c r="C2" s="1301"/>
      <c r="D2" s="241" t="s">
        <v>509</v>
      </c>
      <c r="E2" s="224" t="s">
        <v>161</v>
      </c>
      <c r="F2" s="224" t="s">
        <v>162</v>
      </c>
      <c r="G2" s="224" t="s">
        <v>163</v>
      </c>
      <c r="H2" s="224" t="s">
        <v>164</v>
      </c>
      <c r="I2" s="224" t="s">
        <v>628</v>
      </c>
      <c r="J2" s="224" t="s">
        <v>629</v>
      </c>
      <c r="K2" s="1301" t="s">
        <v>634</v>
      </c>
      <c r="L2" s="1301"/>
      <c r="M2" s="224" t="s">
        <v>651</v>
      </c>
      <c r="N2" s="1052" t="s">
        <v>764</v>
      </c>
    </row>
    <row r="3" spans="1:14" s="37" customFormat="1" ht="14.25" customHeight="1" thickBot="1">
      <c r="A3" s="225"/>
      <c r="B3" s="226"/>
      <c r="C3" s="226"/>
      <c r="D3" s="242"/>
      <c r="E3" s="227"/>
      <c r="F3" s="227"/>
      <c r="G3" s="227"/>
      <c r="H3" s="227"/>
      <c r="I3" s="227"/>
      <c r="J3" s="227"/>
      <c r="K3" s="228" t="s">
        <v>335</v>
      </c>
      <c r="L3" s="910" t="s">
        <v>784</v>
      </c>
      <c r="M3" s="227"/>
      <c r="N3" s="1053" t="s">
        <v>765</v>
      </c>
    </row>
    <row r="4" spans="1:14" ht="37.5" customHeight="1">
      <c r="A4" s="1302" t="s">
        <v>512</v>
      </c>
      <c r="B4" s="1303"/>
      <c r="C4" s="1303"/>
      <c r="D4" s="243">
        <v>174.19</v>
      </c>
      <c r="E4" s="229">
        <v>174.19</v>
      </c>
      <c r="F4" s="229">
        <v>174.19</v>
      </c>
      <c r="G4" s="229">
        <v>174.19</v>
      </c>
      <c r="H4" s="229">
        <v>174.19</v>
      </c>
      <c r="I4" s="229">
        <v>174.44</v>
      </c>
      <c r="J4" s="229">
        <v>174.51</v>
      </c>
      <c r="K4" s="230">
        <v>174.5</v>
      </c>
      <c r="L4" s="231">
        <v>97.65</v>
      </c>
      <c r="M4" s="229">
        <f>K4+L4</f>
        <v>272.15</v>
      </c>
      <c r="N4" s="1054" t="s">
        <v>0</v>
      </c>
    </row>
    <row r="5" spans="1:14" ht="37.5" customHeight="1">
      <c r="A5" s="1299" t="s">
        <v>630</v>
      </c>
      <c r="B5" s="1213"/>
      <c r="C5" s="1213"/>
      <c r="D5" s="244">
        <f aca="true" t="shared" si="0" ref="D5:J5">D7+D8</f>
        <v>50114</v>
      </c>
      <c r="E5" s="122">
        <f t="shared" si="0"/>
        <v>49629</v>
      </c>
      <c r="F5" s="122">
        <f t="shared" si="0"/>
        <v>50785</v>
      </c>
      <c r="G5" s="122">
        <f t="shared" si="0"/>
        <v>52270</v>
      </c>
      <c r="H5" s="122">
        <f t="shared" si="0"/>
        <v>52351</v>
      </c>
      <c r="I5" s="122">
        <f t="shared" si="0"/>
        <v>51834</v>
      </c>
      <c r="J5" s="122">
        <f t="shared" si="0"/>
        <v>51107</v>
      </c>
      <c r="K5" s="123">
        <f>K7+K8</f>
        <v>49711</v>
      </c>
      <c r="L5" s="124">
        <f>L7+L8</f>
        <v>4316</v>
      </c>
      <c r="M5" s="122">
        <f>M7+M8</f>
        <v>52592</v>
      </c>
      <c r="N5" s="1055">
        <v>50728</v>
      </c>
    </row>
    <row r="6" spans="1:14" ht="37.5" customHeight="1">
      <c r="A6" s="232"/>
      <c r="B6" s="1212" t="s">
        <v>43</v>
      </c>
      <c r="C6" s="1213"/>
      <c r="D6" s="244">
        <v>-1414</v>
      </c>
      <c r="E6" s="122">
        <f aca="true" t="shared" si="1" ref="E6:K6">E5-D5</f>
        <v>-485</v>
      </c>
      <c r="F6" s="122">
        <f t="shared" si="1"/>
        <v>1156</v>
      </c>
      <c r="G6" s="122">
        <f t="shared" si="1"/>
        <v>1485</v>
      </c>
      <c r="H6" s="122">
        <f t="shared" si="1"/>
        <v>81</v>
      </c>
      <c r="I6" s="122">
        <f t="shared" si="1"/>
        <v>-517</v>
      </c>
      <c r="J6" s="122">
        <f t="shared" si="1"/>
        <v>-727</v>
      </c>
      <c r="K6" s="123">
        <f t="shared" si="1"/>
        <v>-1396</v>
      </c>
      <c r="L6" s="124">
        <f>L5-4562</f>
        <v>-246</v>
      </c>
      <c r="M6" s="122">
        <f>M5-(K5+L5)</f>
        <v>-1435</v>
      </c>
      <c r="N6" s="1055">
        <f>N5-M5</f>
        <v>-1864</v>
      </c>
    </row>
    <row r="7" spans="1:14" ht="21" customHeight="1">
      <c r="A7" s="232"/>
      <c r="B7" s="1219" t="s">
        <v>631</v>
      </c>
      <c r="C7" s="1220"/>
      <c r="D7" s="245">
        <v>23298</v>
      </c>
      <c r="E7" s="142">
        <v>22947</v>
      </c>
      <c r="F7" s="142">
        <v>23633</v>
      </c>
      <c r="G7" s="142">
        <v>24406</v>
      </c>
      <c r="H7" s="142">
        <v>24582</v>
      </c>
      <c r="I7" s="142">
        <v>24329</v>
      </c>
      <c r="J7" s="142">
        <v>23987</v>
      </c>
      <c r="K7" s="103">
        <v>23288</v>
      </c>
      <c r="L7" s="143">
        <v>2100</v>
      </c>
      <c r="M7" s="142">
        <v>24635</v>
      </c>
      <c r="N7" s="1056" t="s">
        <v>0</v>
      </c>
    </row>
    <row r="8" spans="1:14" ht="21" customHeight="1">
      <c r="A8" s="232"/>
      <c r="B8" s="1214" t="s">
        <v>632</v>
      </c>
      <c r="C8" s="1295"/>
      <c r="D8" s="246">
        <v>26816</v>
      </c>
      <c r="E8" s="129">
        <v>26682</v>
      </c>
      <c r="F8" s="129">
        <v>27152</v>
      </c>
      <c r="G8" s="129">
        <v>27864</v>
      </c>
      <c r="H8" s="129">
        <v>27769</v>
      </c>
      <c r="I8" s="129">
        <v>27505</v>
      </c>
      <c r="J8" s="129">
        <v>27120</v>
      </c>
      <c r="K8" s="130">
        <v>26423</v>
      </c>
      <c r="L8" s="131">
        <v>2216</v>
      </c>
      <c r="M8" s="129">
        <v>27957</v>
      </c>
      <c r="N8" s="1057" t="s">
        <v>0</v>
      </c>
    </row>
    <row r="9" spans="1:14" ht="21" customHeight="1">
      <c r="A9" s="232"/>
      <c r="B9" s="1296" t="s">
        <v>42</v>
      </c>
      <c r="C9" s="1220"/>
      <c r="D9" s="247"/>
      <c r="E9" s="125"/>
      <c r="F9" s="126"/>
      <c r="G9" s="126"/>
      <c r="H9" s="125"/>
      <c r="I9" s="125"/>
      <c r="J9" s="125"/>
      <c r="K9" s="127"/>
      <c r="L9" s="128"/>
      <c r="M9" s="125"/>
      <c r="N9" s="1058"/>
    </row>
    <row r="10" spans="1:14" ht="21" customHeight="1">
      <c r="A10" s="232"/>
      <c r="B10" s="144"/>
      <c r="C10" s="239" t="s">
        <v>44</v>
      </c>
      <c r="D10" s="248">
        <v>13122</v>
      </c>
      <c r="E10" s="120">
        <v>11523</v>
      </c>
      <c r="F10" s="120">
        <v>11438</v>
      </c>
      <c r="G10" s="120">
        <v>11465</v>
      </c>
      <c r="H10" s="120">
        <v>11172</v>
      </c>
      <c r="I10" s="120">
        <v>9831</v>
      </c>
      <c r="J10" s="120">
        <v>8555</v>
      </c>
      <c r="K10" s="119">
        <v>7417</v>
      </c>
      <c r="L10" s="121">
        <v>620</v>
      </c>
      <c r="M10" s="120">
        <v>7159</v>
      </c>
      <c r="N10" s="1059" t="s">
        <v>0</v>
      </c>
    </row>
    <row r="11" spans="1:14" ht="21" customHeight="1">
      <c r="A11" s="232"/>
      <c r="B11" s="144"/>
      <c r="C11" s="239" t="s">
        <v>45</v>
      </c>
      <c r="D11" s="248">
        <v>32646</v>
      </c>
      <c r="E11" s="120">
        <v>33337</v>
      </c>
      <c r="F11" s="120">
        <v>33747</v>
      </c>
      <c r="G11" s="120">
        <v>34297</v>
      </c>
      <c r="H11" s="120">
        <v>33690</v>
      </c>
      <c r="I11" s="120">
        <v>33112</v>
      </c>
      <c r="J11" s="120">
        <v>32182</v>
      </c>
      <c r="K11" s="119">
        <v>30644</v>
      </c>
      <c r="L11" s="121">
        <v>2525</v>
      </c>
      <c r="M11" s="120">
        <v>31695</v>
      </c>
      <c r="N11" s="1059" t="s">
        <v>0</v>
      </c>
    </row>
    <row r="12" spans="1:14" ht="21" customHeight="1">
      <c r="A12" s="232"/>
      <c r="B12" s="145"/>
      <c r="C12" s="240" t="s">
        <v>46</v>
      </c>
      <c r="D12" s="246">
        <v>4346</v>
      </c>
      <c r="E12" s="129">
        <v>4769</v>
      </c>
      <c r="F12" s="129">
        <v>5596</v>
      </c>
      <c r="G12" s="129">
        <v>6507</v>
      </c>
      <c r="H12" s="129">
        <v>7489</v>
      </c>
      <c r="I12" s="129">
        <v>8891</v>
      </c>
      <c r="J12" s="129">
        <v>10370</v>
      </c>
      <c r="K12" s="130">
        <v>11620</v>
      </c>
      <c r="L12" s="131">
        <v>1170</v>
      </c>
      <c r="M12" s="129">
        <v>13725</v>
      </c>
      <c r="N12" s="1057" t="s">
        <v>0</v>
      </c>
    </row>
    <row r="13" spans="1:14" ht="21" customHeight="1">
      <c r="A13" s="232"/>
      <c r="B13" s="1297" t="s">
        <v>794</v>
      </c>
      <c r="C13" s="1298"/>
      <c r="D13" s="249"/>
      <c r="E13" s="132"/>
      <c r="F13" s="133"/>
      <c r="G13" s="133"/>
      <c r="H13" s="132"/>
      <c r="I13" s="132"/>
      <c r="J13" s="132"/>
      <c r="K13" s="134"/>
      <c r="L13" s="135"/>
      <c r="M13" s="132"/>
      <c r="N13" s="1058"/>
    </row>
    <row r="14" spans="1:14" ht="21" customHeight="1">
      <c r="A14" s="232"/>
      <c r="B14" s="144"/>
      <c r="C14" s="239" t="s">
        <v>44</v>
      </c>
      <c r="D14" s="250">
        <v>26.2</v>
      </c>
      <c r="E14" s="136">
        <v>23.2</v>
      </c>
      <c r="F14" s="136">
        <v>22.5</v>
      </c>
      <c r="G14" s="136">
        <v>21.9</v>
      </c>
      <c r="H14" s="136">
        <v>21.3</v>
      </c>
      <c r="I14" s="136">
        <v>19</v>
      </c>
      <c r="J14" s="136">
        <v>16.7</v>
      </c>
      <c r="K14" s="137">
        <v>14.9</v>
      </c>
      <c r="L14" s="138">
        <v>14.4</v>
      </c>
      <c r="M14" s="136">
        <v>13.6</v>
      </c>
      <c r="N14" s="1059" t="s">
        <v>0</v>
      </c>
    </row>
    <row r="15" spans="1:14" ht="21" customHeight="1">
      <c r="A15" s="232"/>
      <c r="B15" s="144"/>
      <c r="C15" s="239" t="s">
        <v>45</v>
      </c>
      <c r="D15" s="250">
        <v>65.1</v>
      </c>
      <c r="E15" s="136">
        <v>67.2</v>
      </c>
      <c r="F15" s="136">
        <v>66.5</v>
      </c>
      <c r="G15" s="136">
        <v>65.6</v>
      </c>
      <c r="H15" s="136">
        <v>64.4</v>
      </c>
      <c r="I15" s="136">
        <v>63.9</v>
      </c>
      <c r="J15" s="136">
        <v>63</v>
      </c>
      <c r="K15" s="137">
        <v>61.6</v>
      </c>
      <c r="L15" s="138">
        <v>58.5</v>
      </c>
      <c r="M15" s="136">
        <v>60.3</v>
      </c>
      <c r="N15" s="1059" t="s">
        <v>0</v>
      </c>
    </row>
    <row r="16" spans="1:14" ht="21" customHeight="1">
      <c r="A16" s="233"/>
      <c r="B16" s="145"/>
      <c r="C16" s="240" t="s">
        <v>46</v>
      </c>
      <c r="D16" s="251">
        <v>8.7</v>
      </c>
      <c r="E16" s="139">
        <v>9.6</v>
      </c>
      <c r="F16" s="139">
        <v>11</v>
      </c>
      <c r="G16" s="139">
        <v>12.4</v>
      </c>
      <c r="H16" s="139">
        <v>14.3</v>
      </c>
      <c r="I16" s="139">
        <v>17.2</v>
      </c>
      <c r="J16" s="139">
        <v>20.3</v>
      </c>
      <c r="K16" s="140">
        <v>23.4</v>
      </c>
      <c r="L16" s="141">
        <v>27.1</v>
      </c>
      <c r="M16" s="139">
        <v>26.1</v>
      </c>
      <c r="N16" s="1057" t="s">
        <v>0</v>
      </c>
    </row>
    <row r="17" spans="1:14" ht="21" customHeight="1">
      <c r="A17" s="1299" t="s">
        <v>633</v>
      </c>
      <c r="B17" s="1300"/>
      <c r="C17" s="1300"/>
      <c r="D17" s="252">
        <v>12021</v>
      </c>
      <c r="E17" s="146">
        <v>12851</v>
      </c>
      <c r="F17" s="146">
        <v>14092</v>
      </c>
      <c r="G17" s="146">
        <v>15246</v>
      </c>
      <c r="H17" s="146">
        <v>15202</v>
      </c>
      <c r="I17" s="146">
        <v>15500</v>
      </c>
      <c r="J17" s="146">
        <v>16231</v>
      </c>
      <c r="K17" s="147">
        <v>16563</v>
      </c>
      <c r="L17" s="148">
        <v>1249</v>
      </c>
      <c r="M17" s="146">
        <v>18194</v>
      </c>
      <c r="N17" s="1060">
        <v>18258</v>
      </c>
    </row>
    <row r="18" spans="1:14" ht="21" customHeight="1">
      <c r="A18" s="234"/>
      <c r="B18" s="1219" t="s">
        <v>635</v>
      </c>
      <c r="C18" s="1220"/>
      <c r="D18" s="247" t="s">
        <v>340</v>
      </c>
      <c r="E18" s="125">
        <v>12822</v>
      </c>
      <c r="F18" s="125">
        <v>14052</v>
      </c>
      <c r="G18" s="125">
        <v>15173</v>
      </c>
      <c r="H18" s="125">
        <v>15165</v>
      </c>
      <c r="I18" s="125">
        <v>15468</v>
      </c>
      <c r="J18" s="125">
        <v>16194</v>
      </c>
      <c r="K18" s="127">
        <v>16503</v>
      </c>
      <c r="L18" s="128">
        <v>1247</v>
      </c>
      <c r="M18" s="125">
        <v>18119</v>
      </c>
      <c r="N18" s="1058" t="s">
        <v>0</v>
      </c>
    </row>
    <row r="19" spans="1:14" ht="21" customHeight="1">
      <c r="A19" s="234"/>
      <c r="B19" s="1217" t="s">
        <v>510</v>
      </c>
      <c r="C19" s="1218"/>
      <c r="D19" s="248" t="s">
        <v>340</v>
      </c>
      <c r="E19" s="120">
        <v>48346</v>
      </c>
      <c r="F19" s="120">
        <v>49245</v>
      </c>
      <c r="G19" s="120">
        <v>50590</v>
      </c>
      <c r="H19" s="120">
        <v>50541</v>
      </c>
      <c r="I19" s="120">
        <v>49925</v>
      </c>
      <c r="J19" s="120">
        <v>49311</v>
      </c>
      <c r="K19" s="119">
        <v>47711</v>
      </c>
      <c r="L19" s="121">
        <v>4253</v>
      </c>
      <c r="M19" s="120">
        <v>50266</v>
      </c>
      <c r="N19" s="1059" t="s">
        <v>0</v>
      </c>
    </row>
    <row r="20" spans="1:14" ht="21" customHeight="1" thickBot="1">
      <c r="A20" s="235"/>
      <c r="B20" s="1215" t="s">
        <v>511</v>
      </c>
      <c r="C20" s="1216"/>
      <c r="D20" s="253" t="s">
        <v>340</v>
      </c>
      <c r="E20" s="236">
        <v>29</v>
      </c>
      <c r="F20" s="236">
        <v>40</v>
      </c>
      <c r="G20" s="236">
        <v>72</v>
      </c>
      <c r="H20" s="236">
        <v>37</v>
      </c>
      <c r="I20" s="236">
        <v>32</v>
      </c>
      <c r="J20" s="236">
        <v>37</v>
      </c>
      <c r="K20" s="237">
        <v>44</v>
      </c>
      <c r="L20" s="238">
        <v>1</v>
      </c>
      <c r="M20" s="236">
        <v>69</v>
      </c>
      <c r="N20" s="1061" t="s">
        <v>0</v>
      </c>
    </row>
    <row r="21" spans="1:6" ht="13.5">
      <c r="A21" s="25" t="s">
        <v>538</v>
      </c>
      <c r="B21" s="25"/>
      <c r="C21" s="25"/>
      <c r="D21" s="25"/>
      <c r="E21" s="27"/>
      <c r="F21" s="27"/>
    </row>
    <row r="22" spans="1:8" ht="13.5">
      <c r="A22" s="25" t="s">
        <v>804</v>
      </c>
      <c r="B22" s="25"/>
      <c r="C22" s="25"/>
      <c r="D22" s="25"/>
      <c r="E22" s="27"/>
      <c r="F22" s="27"/>
      <c r="G22" s="27"/>
      <c r="H22" s="55"/>
    </row>
    <row r="23" spans="1:2" ht="13.5">
      <c r="A23" s="1062" t="s">
        <v>805</v>
      </c>
      <c r="B23" s="1062"/>
    </row>
    <row r="24" spans="1:6" ht="13.5">
      <c r="A24" s="1062" t="s">
        <v>806</v>
      </c>
      <c r="B24" s="1062"/>
      <c r="C24" s="1062" t="s">
        <v>808</v>
      </c>
      <c r="D24" s="25"/>
      <c r="E24" s="27"/>
      <c r="F24" s="27"/>
    </row>
    <row r="25" spans="1:6" ht="13.5">
      <c r="A25" s="25" t="s">
        <v>68</v>
      </c>
      <c r="B25" s="1062"/>
      <c r="C25" s="1062" t="s">
        <v>807</v>
      </c>
      <c r="D25" s="25"/>
      <c r="E25" s="27"/>
      <c r="F25" s="27"/>
    </row>
    <row r="26" ht="13.5">
      <c r="F26" s="27"/>
    </row>
    <row r="27" spans="2:6" ht="16.5" customHeight="1">
      <c r="B27" s="25" t="s">
        <v>788</v>
      </c>
      <c r="C27" s="1062"/>
      <c r="D27" s="25"/>
      <c r="E27" s="27"/>
      <c r="F27" s="27"/>
    </row>
    <row r="28" ht="16.5" customHeight="1"/>
    <row r="29" ht="16.5" customHeight="1">
      <c r="D29" s="25"/>
    </row>
  </sheetData>
  <sheetProtection/>
  <mergeCells count="13">
    <mergeCell ref="K2:L2"/>
    <mergeCell ref="A4:C4"/>
    <mergeCell ref="A2:C2"/>
    <mergeCell ref="A5:C5"/>
    <mergeCell ref="B20:C20"/>
    <mergeCell ref="B19:C19"/>
    <mergeCell ref="B18:C18"/>
    <mergeCell ref="B6:C6"/>
    <mergeCell ref="B7:C7"/>
    <mergeCell ref="B8:C8"/>
    <mergeCell ref="B9:C9"/>
    <mergeCell ref="B13:C13"/>
    <mergeCell ref="A17:C17"/>
  </mergeCells>
  <printOptions/>
  <pageMargins left="0.984251968503937" right="0.984251968503937" top="0.3937007874015748" bottom="0.3937007874015748" header="0.5118110236220472" footer="0.1968503937007874"/>
  <pageSetup horizontalDpi="600" verticalDpi="600" orientation="landscape" paperSize="9" r:id="rId1"/>
  <headerFooter alignWithMargins="0">
    <oddFooter>&amp;R&amp;"ＭＳ Ｐ明朝,標準"&amp;10－３－</oddFooter>
  </headerFooter>
</worksheet>
</file>

<file path=xl/worksheets/sheet6.xml><?xml version="1.0" encoding="utf-8"?>
<worksheet xmlns="http://schemas.openxmlformats.org/spreadsheetml/2006/main" xmlns:r="http://schemas.openxmlformats.org/officeDocument/2006/relationships">
  <dimension ref="A1:N18"/>
  <sheetViews>
    <sheetView view="pageLayout" zoomScaleNormal="90" workbookViewId="0" topLeftCell="A7">
      <selection activeCell="A7" sqref="A1:IV16384"/>
    </sheetView>
  </sheetViews>
  <sheetFormatPr defaultColWidth="9.00390625" defaultRowHeight="13.5"/>
  <cols>
    <col min="1" max="1" width="3.625" style="37" customWidth="1"/>
    <col min="2" max="2" width="10.625" style="37" customWidth="1"/>
    <col min="3" max="12" width="11.125" style="37" customWidth="1"/>
    <col min="13" max="16384" width="9.00390625" style="37" customWidth="1"/>
  </cols>
  <sheetData>
    <row r="1" spans="1:11" s="5" customFormat="1" ht="16.5" customHeight="1" thickBot="1">
      <c r="A1" s="971" t="s">
        <v>518</v>
      </c>
      <c r="I1" s="1170"/>
      <c r="J1" s="1170"/>
      <c r="K1" s="35" t="s">
        <v>156</v>
      </c>
    </row>
    <row r="2" spans="1:12" ht="21" customHeight="1" thickBot="1">
      <c r="A2" s="1309" t="s">
        <v>575</v>
      </c>
      <c r="B2" s="1310"/>
      <c r="C2" s="276" t="s">
        <v>508</v>
      </c>
      <c r="D2" s="277" t="s">
        <v>509</v>
      </c>
      <c r="E2" s="277" t="s">
        <v>161</v>
      </c>
      <c r="F2" s="277" t="s">
        <v>162</v>
      </c>
      <c r="G2" s="277" t="s">
        <v>163</v>
      </c>
      <c r="H2" s="277" t="s">
        <v>164</v>
      </c>
      <c r="I2" s="277" t="s">
        <v>628</v>
      </c>
      <c r="J2" s="277" t="s">
        <v>629</v>
      </c>
      <c r="K2" s="277" t="s">
        <v>627</v>
      </c>
      <c r="L2" s="278" t="s">
        <v>674</v>
      </c>
    </row>
    <row r="3" spans="1:12" ht="21" customHeight="1">
      <c r="A3" s="1307" t="s">
        <v>513</v>
      </c>
      <c r="B3" s="1308"/>
      <c r="C3" s="273">
        <v>17455</v>
      </c>
      <c r="D3" s="274">
        <v>17049</v>
      </c>
      <c r="E3" s="274">
        <v>15310</v>
      </c>
      <c r="F3" s="274">
        <v>15268</v>
      </c>
      <c r="G3" s="274">
        <v>13775</v>
      </c>
      <c r="H3" s="274">
        <v>12238</v>
      </c>
      <c r="I3" s="274">
        <v>18337</v>
      </c>
      <c r="J3" s="274">
        <v>19187</v>
      </c>
      <c r="K3" s="274">
        <v>19441</v>
      </c>
      <c r="L3" s="275">
        <v>18682</v>
      </c>
    </row>
    <row r="4" spans="1:12" ht="21" customHeight="1">
      <c r="A4" s="255"/>
      <c r="B4" s="149" t="s">
        <v>514</v>
      </c>
      <c r="C4" s="267" t="s">
        <v>266</v>
      </c>
      <c r="D4" s="152" t="s">
        <v>266</v>
      </c>
      <c r="E4" s="152" t="s">
        <v>266</v>
      </c>
      <c r="F4" s="152" t="s">
        <v>266</v>
      </c>
      <c r="G4" s="152" t="s">
        <v>266</v>
      </c>
      <c r="H4" s="152" t="s">
        <v>266</v>
      </c>
      <c r="I4" s="152">
        <v>12830</v>
      </c>
      <c r="J4" s="152">
        <v>13193</v>
      </c>
      <c r="K4" s="152" t="s">
        <v>266</v>
      </c>
      <c r="L4" s="256" t="s">
        <v>266</v>
      </c>
    </row>
    <row r="5" spans="1:12" ht="21" customHeight="1">
      <c r="A5" s="257"/>
      <c r="B5" s="150" t="s">
        <v>515</v>
      </c>
      <c r="C5" s="268" t="s">
        <v>266</v>
      </c>
      <c r="D5" s="153" t="s">
        <v>266</v>
      </c>
      <c r="E5" s="153" t="s">
        <v>266</v>
      </c>
      <c r="F5" s="153" t="s">
        <v>266</v>
      </c>
      <c r="G5" s="153" t="s">
        <v>266</v>
      </c>
      <c r="H5" s="153" t="s">
        <v>266</v>
      </c>
      <c r="I5" s="153">
        <v>5507</v>
      </c>
      <c r="J5" s="153">
        <v>5994</v>
      </c>
      <c r="K5" s="153" t="s">
        <v>266</v>
      </c>
      <c r="L5" s="258" t="s">
        <v>266</v>
      </c>
    </row>
    <row r="6" spans="1:12" ht="21" customHeight="1">
      <c r="A6" s="1305" t="s">
        <v>516</v>
      </c>
      <c r="B6" s="1306"/>
      <c r="C6" s="269">
        <v>2.2</v>
      </c>
      <c r="D6" s="154">
        <v>2.2</v>
      </c>
      <c r="E6" s="154">
        <v>1.8</v>
      </c>
      <c r="F6" s="154">
        <v>2.6</v>
      </c>
      <c r="G6" s="154">
        <v>2.7</v>
      </c>
      <c r="H6" s="154">
        <v>2.7</v>
      </c>
      <c r="I6" s="154">
        <v>4.7</v>
      </c>
      <c r="J6" s="154">
        <v>5.4</v>
      </c>
      <c r="K6" s="154">
        <v>5.95</v>
      </c>
      <c r="L6" s="259">
        <v>5.86</v>
      </c>
    </row>
    <row r="7" spans="1:12" ht="21" customHeight="1">
      <c r="A7" s="255"/>
      <c r="B7" s="149" t="s">
        <v>514</v>
      </c>
      <c r="C7" s="270" t="s">
        <v>266</v>
      </c>
      <c r="D7" s="155" t="s">
        <v>266</v>
      </c>
      <c r="E7" s="155" t="s">
        <v>266</v>
      </c>
      <c r="F7" s="155" t="s">
        <v>266</v>
      </c>
      <c r="G7" s="155" t="s">
        <v>266</v>
      </c>
      <c r="H7" s="155" t="s">
        <v>266</v>
      </c>
      <c r="I7" s="155">
        <v>3.1</v>
      </c>
      <c r="J7" s="155">
        <v>3.6</v>
      </c>
      <c r="K7" s="155" t="s">
        <v>266</v>
      </c>
      <c r="L7" s="260" t="s">
        <v>266</v>
      </c>
    </row>
    <row r="8" spans="1:12" ht="21" customHeight="1">
      <c r="A8" s="257"/>
      <c r="B8" s="150" t="s">
        <v>515</v>
      </c>
      <c r="C8" s="271" t="s">
        <v>266</v>
      </c>
      <c r="D8" s="156" t="s">
        <v>266</v>
      </c>
      <c r="E8" s="156" t="s">
        <v>266</v>
      </c>
      <c r="F8" s="156" t="s">
        <v>266</v>
      </c>
      <c r="G8" s="156" t="s">
        <v>266</v>
      </c>
      <c r="H8" s="156" t="s">
        <v>266</v>
      </c>
      <c r="I8" s="156">
        <v>1.6</v>
      </c>
      <c r="J8" s="156">
        <v>1.8</v>
      </c>
      <c r="K8" s="156" t="s">
        <v>266</v>
      </c>
      <c r="L8" s="261" t="s">
        <v>266</v>
      </c>
    </row>
    <row r="9" spans="1:12" ht="21" customHeight="1">
      <c r="A9" s="1305" t="s">
        <v>517</v>
      </c>
      <c r="B9" s="1306"/>
      <c r="C9" s="266">
        <v>7934</v>
      </c>
      <c r="D9" s="151">
        <v>7750</v>
      </c>
      <c r="E9" s="151">
        <v>8506</v>
      </c>
      <c r="F9" s="151">
        <v>5872</v>
      </c>
      <c r="G9" s="151">
        <v>5102</v>
      </c>
      <c r="H9" s="151">
        <v>4533</v>
      </c>
      <c r="I9" s="151">
        <v>3902</v>
      </c>
      <c r="J9" s="151">
        <v>3560</v>
      </c>
      <c r="K9" s="151">
        <v>3267</v>
      </c>
      <c r="L9" s="254">
        <v>3188.1</v>
      </c>
    </row>
    <row r="10" spans="1:12" ht="21" customHeight="1">
      <c r="A10" s="255"/>
      <c r="B10" s="149" t="s">
        <v>514</v>
      </c>
      <c r="C10" s="267" t="s">
        <v>266</v>
      </c>
      <c r="D10" s="152" t="s">
        <v>266</v>
      </c>
      <c r="E10" s="152" t="s">
        <v>266</v>
      </c>
      <c r="F10" s="152" t="s">
        <v>266</v>
      </c>
      <c r="G10" s="152" t="s">
        <v>266</v>
      </c>
      <c r="H10" s="152" t="s">
        <v>266</v>
      </c>
      <c r="I10" s="152">
        <v>4139</v>
      </c>
      <c r="J10" s="152">
        <v>3716</v>
      </c>
      <c r="K10" s="152" t="s">
        <v>266</v>
      </c>
      <c r="L10" s="256" t="s">
        <v>266</v>
      </c>
    </row>
    <row r="11" spans="1:14" ht="21" customHeight="1" thickBot="1">
      <c r="A11" s="262"/>
      <c r="B11" s="263" t="s">
        <v>515</v>
      </c>
      <c r="C11" s="272" t="s">
        <v>266</v>
      </c>
      <c r="D11" s="264" t="s">
        <v>266</v>
      </c>
      <c r="E11" s="264" t="s">
        <v>266</v>
      </c>
      <c r="F11" s="264" t="s">
        <v>266</v>
      </c>
      <c r="G11" s="264" t="s">
        <v>266</v>
      </c>
      <c r="H11" s="264" t="s">
        <v>266</v>
      </c>
      <c r="I11" s="264">
        <v>3442</v>
      </c>
      <c r="J11" s="264">
        <v>3258</v>
      </c>
      <c r="K11" s="264" t="s">
        <v>266</v>
      </c>
      <c r="L11" s="265" t="s">
        <v>266</v>
      </c>
      <c r="M11" s="1"/>
      <c r="N11" s="1"/>
    </row>
    <row r="12" spans="1:11" ht="16.5" customHeight="1">
      <c r="A12" s="23" t="s">
        <v>539</v>
      </c>
      <c r="B12" s="23"/>
      <c r="C12" s="5"/>
      <c r="D12" s="5"/>
      <c r="E12" s="5"/>
      <c r="F12" s="5"/>
      <c r="G12" s="5"/>
      <c r="H12" s="5"/>
      <c r="I12" s="5"/>
      <c r="J12" s="5"/>
      <c r="K12" s="5"/>
    </row>
    <row r="13" spans="1:11" ht="16.5" customHeight="1">
      <c r="A13" s="23" t="s">
        <v>875</v>
      </c>
      <c r="B13" s="23"/>
      <c r="C13" s="5"/>
      <c r="D13" s="5"/>
      <c r="E13" s="5"/>
      <c r="F13" s="5"/>
      <c r="G13" s="5"/>
      <c r="H13" s="5"/>
      <c r="I13" s="5"/>
      <c r="J13" s="5"/>
      <c r="K13" s="5"/>
    </row>
    <row r="14" spans="1:10" ht="16.5" customHeight="1">
      <c r="A14" s="23" t="s">
        <v>746</v>
      </c>
      <c r="B14" s="23"/>
      <c r="C14" s="23"/>
      <c r="D14" s="5"/>
      <c r="E14" s="5"/>
      <c r="F14" s="5"/>
      <c r="G14" s="5"/>
      <c r="H14" s="5"/>
      <c r="I14" s="5"/>
      <c r="J14" s="5"/>
    </row>
    <row r="15" spans="1:3" ht="13.5">
      <c r="A15" s="57"/>
      <c r="B15" s="57" t="s">
        <v>748</v>
      </c>
      <c r="C15" s="57"/>
    </row>
    <row r="16" spans="1:3" ht="13.5">
      <c r="A16" s="57"/>
      <c r="B16" s="57" t="s">
        <v>749</v>
      </c>
      <c r="C16" s="57"/>
    </row>
    <row r="17" spans="1:3" ht="13.5">
      <c r="A17" s="23"/>
      <c r="B17" s="57" t="s">
        <v>750</v>
      </c>
      <c r="C17" s="57"/>
    </row>
    <row r="18" ht="13.5">
      <c r="A18" s="23" t="s">
        <v>747</v>
      </c>
    </row>
  </sheetData>
  <sheetProtection/>
  <mergeCells count="4">
    <mergeCell ref="A9:B9"/>
    <mergeCell ref="A6:B6"/>
    <mergeCell ref="A3:B3"/>
    <mergeCell ref="A2:B2"/>
  </mergeCells>
  <printOptions/>
  <pageMargins left="0.984251968503937" right="0.984251968503937" top="0.3937007874015748" bottom="0.3937007874015748" header="0.5118110236220472" footer="0.1968503937007874"/>
  <pageSetup horizontalDpi="600" verticalDpi="600" orientation="landscape" paperSize="9" r:id="rId1"/>
  <headerFooter alignWithMargins="0">
    <oddFooter>&amp;L&amp;"ＭＳ Ｐ明朝,標準"&amp;10－４－</oddFooter>
  </headerFooter>
</worksheet>
</file>

<file path=xl/worksheets/sheet7.xml><?xml version="1.0" encoding="utf-8"?>
<worksheet xmlns="http://schemas.openxmlformats.org/spreadsheetml/2006/main" xmlns:r="http://schemas.openxmlformats.org/officeDocument/2006/relationships">
  <dimension ref="A1:U46"/>
  <sheetViews>
    <sheetView view="pageLayout" zoomScaleNormal="90" workbookViewId="0" topLeftCell="A19">
      <selection activeCell="A7" sqref="A1:IV16384"/>
    </sheetView>
  </sheetViews>
  <sheetFormatPr defaultColWidth="9.00390625" defaultRowHeight="13.5"/>
  <cols>
    <col min="1" max="16" width="7.875" style="1" customWidth="1"/>
    <col min="17" max="16384" width="9.00390625" style="1" customWidth="1"/>
  </cols>
  <sheetData>
    <row r="1" spans="1:19" ht="16.5" customHeight="1" thickBot="1">
      <c r="A1" s="969" t="s">
        <v>868</v>
      </c>
      <c r="B1" s="4"/>
      <c r="C1" s="4"/>
      <c r="D1" s="4"/>
      <c r="E1" s="4"/>
      <c r="F1" s="4"/>
      <c r="G1" s="4"/>
      <c r="H1" s="4"/>
      <c r="I1" s="4"/>
      <c r="J1" s="4"/>
      <c r="K1" s="4"/>
      <c r="L1" s="4"/>
      <c r="M1" s="4"/>
      <c r="N1" s="4"/>
      <c r="R1" s="1232" t="s">
        <v>221</v>
      </c>
      <c r="S1" s="1232"/>
    </row>
    <row r="2" spans="1:19" ht="19.5" customHeight="1">
      <c r="A2" s="1314" t="s">
        <v>248</v>
      </c>
      <c r="B2" s="1316" t="s">
        <v>98</v>
      </c>
      <c r="C2" s="1317"/>
      <c r="D2" s="1318"/>
      <c r="E2" s="1316" t="s">
        <v>99</v>
      </c>
      <c r="F2" s="1317"/>
      <c r="G2" s="1319"/>
      <c r="H2" s="1320" t="s">
        <v>203</v>
      </c>
      <c r="I2" s="1317"/>
      <c r="J2" s="1318"/>
      <c r="K2" s="1316" t="s">
        <v>204</v>
      </c>
      <c r="L2" s="1317"/>
      <c r="M2" s="1319"/>
      <c r="N2" s="1320" t="s">
        <v>521</v>
      </c>
      <c r="O2" s="1317"/>
      <c r="P2" s="1318"/>
      <c r="Q2" s="1316" t="s">
        <v>146</v>
      </c>
      <c r="R2" s="1317"/>
      <c r="S2" s="1325"/>
    </row>
    <row r="3" spans="1:19" ht="16.5" customHeight="1" thickBot="1">
      <c r="A3" s="1315"/>
      <c r="B3" s="808" t="s">
        <v>519</v>
      </c>
      <c r="C3" s="809" t="s">
        <v>631</v>
      </c>
      <c r="D3" s="810" t="s">
        <v>632</v>
      </c>
      <c r="E3" s="811" t="s">
        <v>519</v>
      </c>
      <c r="F3" s="809" t="s">
        <v>631</v>
      </c>
      <c r="G3" s="811" t="s">
        <v>632</v>
      </c>
      <c r="H3" s="812" t="s">
        <v>519</v>
      </c>
      <c r="I3" s="809" t="s">
        <v>631</v>
      </c>
      <c r="J3" s="810" t="s">
        <v>632</v>
      </c>
      <c r="K3" s="811" t="s">
        <v>519</v>
      </c>
      <c r="L3" s="809" t="s">
        <v>631</v>
      </c>
      <c r="M3" s="811" t="s">
        <v>632</v>
      </c>
      <c r="N3" s="812" t="s">
        <v>519</v>
      </c>
      <c r="O3" s="809" t="s">
        <v>631</v>
      </c>
      <c r="P3" s="810" t="s">
        <v>632</v>
      </c>
      <c r="Q3" s="811" t="s">
        <v>519</v>
      </c>
      <c r="R3" s="809" t="s">
        <v>631</v>
      </c>
      <c r="S3" s="813" t="s">
        <v>632</v>
      </c>
    </row>
    <row r="4" spans="1:19" ht="16.5" customHeight="1">
      <c r="A4" s="284" t="s">
        <v>520</v>
      </c>
      <c r="B4" s="285">
        <v>52458</v>
      </c>
      <c r="C4" s="286">
        <v>24815</v>
      </c>
      <c r="D4" s="287">
        <v>27643</v>
      </c>
      <c r="E4" s="285">
        <v>51528</v>
      </c>
      <c r="F4" s="286">
        <v>24178</v>
      </c>
      <c r="G4" s="285">
        <v>27350</v>
      </c>
      <c r="H4" s="288">
        <v>50114</v>
      </c>
      <c r="I4" s="286">
        <v>23298</v>
      </c>
      <c r="J4" s="287">
        <v>26816</v>
      </c>
      <c r="K4" s="285">
        <v>49629</v>
      </c>
      <c r="L4" s="286">
        <v>22947</v>
      </c>
      <c r="M4" s="285">
        <v>26682</v>
      </c>
      <c r="N4" s="288">
        <v>50785</v>
      </c>
      <c r="O4" s="286">
        <v>23633</v>
      </c>
      <c r="P4" s="287">
        <v>27152</v>
      </c>
      <c r="Q4" s="285">
        <v>52270</v>
      </c>
      <c r="R4" s="286">
        <v>24406</v>
      </c>
      <c r="S4" s="289">
        <v>27864</v>
      </c>
    </row>
    <row r="5" spans="1:19" ht="16.5" customHeight="1">
      <c r="A5" s="279" t="s">
        <v>869</v>
      </c>
      <c r="B5" s="158">
        <v>5298</v>
      </c>
      <c r="C5" s="164">
        <v>2677</v>
      </c>
      <c r="D5" s="159">
        <v>2621</v>
      </c>
      <c r="E5" s="158">
        <v>4183</v>
      </c>
      <c r="F5" s="164">
        <v>2128</v>
      </c>
      <c r="G5" s="158">
        <v>2055</v>
      </c>
      <c r="H5" s="170">
        <v>3773</v>
      </c>
      <c r="I5" s="164">
        <v>1894</v>
      </c>
      <c r="J5" s="159">
        <v>1879</v>
      </c>
      <c r="K5" s="158">
        <v>3456</v>
      </c>
      <c r="L5" s="164">
        <v>1794</v>
      </c>
      <c r="M5" s="158">
        <v>1662</v>
      </c>
      <c r="N5" s="170">
        <v>3990</v>
      </c>
      <c r="O5" s="164">
        <v>2035</v>
      </c>
      <c r="P5" s="159">
        <v>1955</v>
      </c>
      <c r="Q5" s="158">
        <v>3757</v>
      </c>
      <c r="R5" s="164">
        <v>1917</v>
      </c>
      <c r="S5" s="290">
        <v>1840</v>
      </c>
    </row>
    <row r="6" spans="1:19" ht="16.5" customHeight="1">
      <c r="A6" s="280" t="s">
        <v>205</v>
      </c>
      <c r="B6" s="160">
        <v>6300</v>
      </c>
      <c r="C6" s="165">
        <v>3199</v>
      </c>
      <c r="D6" s="161">
        <v>3101</v>
      </c>
      <c r="E6" s="160">
        <v>5219</v>
      </c>
      <c r="F6" s="165">
        <v>2651</v>
      </c>
      <c r="G6" s="160">
        <v>2568</v>
      </c>
      <c r="H6" s="171">
        <v>4119</v>
      </c>
      <c r="I6" s="165">
        <v>2065</v>
      </c>
      <c r="J6" s="161">
        <v>2054</v>
      </c>
      <c r="K6" s="160">
        <v>3842</v>
      </c>
      <c r="L6" s="165">
        <v>1953</v>
      </c>
      <c r="M6" s="160">
        <v>1889</v>
      </c>
      <c r="N6" s="171">
        <v>3577</v>
      </c>
      <c r="O6" s="165">
        <v>1870</v>
      </c>
      <c r="P6" s="161">
        <v>1707</v>
      </c>
      <c r="Q6" s="160">
        <v>4088</v>
      </c>
      <c r="R6" s="165">
        <v>2068</v>
      </c>
      <c r="S6" s="291">
        <v>2020</v>
      </c>
    </row>
    <row r="7" spans="1:19" ht="16.5" customHeight="1">
      <c r="A7" s="281" t="s">
        <v>206</v>
      </c>
      <c r="B7" s="162">
        <v>5555</v>
      </c>
      <c r="C7" s="166">
        <v>2802</v>
      </c>
      <c r="D7" s="163">
        <v>2753</v>
      </c>
      <c r="E7" s="162">
        <v>6311</v>
      </c>
      <c r="F7" s="166">
        <v>3217</v>
      </c>
      <c r="G7" s="162">
        <v>3094</v>
      </c>
      <c r="H7" s="172">
        <v>5230</v>
      </c>
      <c r="I7" s="166">
        <v>2645</v>
      </c>
      <c r="J7" s="163">
        <v>2585</v>
      </c>
      <c r="K7" s="162">
        <v>4225</v>
      </c>
      <c r="L7" s="166">
        <v>2152</v>
      </c>
      <c r="M7" s="162">
        <v>2073</v>
      </c>
      <c r="N7" s="172">
        <v>3871</v>
      </c>
      <c r="O7" s="166">
        <v>1975</v>
      </c>
      <c r="P7" s="163">
        <v>1896</v>
      </c>
      <c r="Q7" s="162">
        <v>3620</v>
      </c>
      <c r="R7" s="166">
        <v>1901</v>
      </c>
      <c r="S7" s="292">
        <v>1719</v>
      </c>
    </row>
    <row r="8" spans="1:19" ht="16.5" customHeight="1">
      <c r="A8" s="279" t="s">
        <v>207</v>
      </c>
      <c r="B8" s="158">
        <v>4911</v>
      </c>
      <c r="C8" s="164">
        <v>2353</v>
      </c>
      <c r="D8" s="159">
        <v>2558</v>
      </c>
      <c r="E8" s="158">
        <v>4639</v>
      </c>
      <c r="F8" s="164">
        <v>2144</v>
      </c>
      <c r="G8" s="158">
        <v>2495</v>
      </c>
      <c r="H8" s="170">
        <v>5339</v>
      </c>
      <c r="I8" s="164">
        <v>2453</v>
      </c>
      <c r="J8" s="159">
        <v>2886</v>
      </c>
      <c r="K8" s="158">
        <v>4764</v>
      </c>
      <c r="L8" s="164">
        <v>2247</v>
      </c>
      <c r="M8" s="158">
        <v>2517</v>
      </c>
      <c r="N8" s="170">
        <v>3896</v>
      </c>
      <c r="O8" s="164">
        <v>1800</v>
      </c>
      <c r="P8" s="159">
        <v>2096</v>
      </c>
      <c r="Q8" s="158">
        <v>3767</v>
      </c>
      <c r="R8" s="164">
        <v>1769</v>
      </c>
      <c r="S8" s="290">
        <v>1998</v>
      </c>
    </row>
    <row r="9" spans="1:19" ht="16.5" customHeight="1">
      <c r="A9" s="280" t="s">
        <v>208</v>
      </c>
      <c r="B9" s="160">
        <v>4254</v>
      </c>
      <c r="C9" s="165">
        <v>1854</v>
      </c>
      <c r="D9" s="161">
        <v>2400</v>
      </c>
      <c r="E9" s="160">
        <v>3379</v>
      </c>
      <c r="F9" s="165">
        <v>1408</v>
      </c>
      <c r="G9" s="160">
        <v>1971</v>
      </c>
      <c r="H9" s="171">
        <v>3057</v>
      </c>
      <c r="I9" s="165">
        <v>1204</v>
      </c>
      <c r="J9" s="161">
        <v>1853</v>
      </c>
      <c r="K9" s="160">
        <v>3692</v>
      </c>
      <c r="L9" s="165">
        <v>1383</v>
      </c>
      <c r="M9" s="160">
        <v>2309</v>
      </c>
      <c r="N9" s="171">
        <v>3102</v>
      </c>
      <c r="O9" s="165">
        <v>1182</v>
      </c>
      <c r="P9" s="161">
        <v>1920</v>
      </c>
      <c r="Q9" s="160">
        <v>2660</v>
      </c>
      <c r="R9" s="165">
        <v>1013</v>
      </c>
      <c r="S9" s="291">
        <v>1647</v>
      </c>
    </row>
    <row r="10" spans="1:19" ht="16.5" customHeight="1">
      <c r="A10" s="280" t="s">
        <v>209</v>
      </c>
      <c r="B10" s="160">
        <v>4201</v>
      </c>
      <c r="C10" s="165">
        <v>1990</v>
      </c>
      <c r="D10" s="161">
        <v>2211</v>
      </c>
      <c r="E10" s="160">
        <v>3858</v>
      </c>
      <c r="F10" s="165">
        <v>1786</v>
      </c>
      <c r="G10" s="160">
        <v>2072</v>
      </c>
      <c r="H10" s="171">
        <v>3206</v>
      </c>
      <c r="I10" s="165">
        <v>1474</v>
      </c>
      <c r="J10" s="161">
        <v>1732</v>
      </c>
      <c r="K10" s="160">
        <v>3106</v>
      </c>
      <c r="L10" s="165">
        <v>1465</v>
      </c>
      <c r="M10" s="160">
        <v>1641</v>
      </c>
      <c r="N10" s="171">
        <v>4034</v>
      </c>
      <c r="O10" s="165">
        <v>1924</v>
      </c>
      <c r="P10" s="161">
        <v>2110</v>
      </c>
      <c r="Q10" s="160">
        <v>3665</v>
      </c>
      <c r="R10" s="165">
        <v>1716</v>
      </c>
      <c r="S10" s="291">
        <v>1949</v>
      </c>
    </row>
    <row r="11" spans="1:19" ht="16.5" customHeight="1">
      <c r="A11" s="280" t="s">
        <v>210</v>
      </c>
      <c r="B11" s="160">
        <v>3622</v>
      </c>
      <c r="C11" s="165">
        <v>1624</v>
      </c>
      <c r="D11" s="161">
        <v>1998</v>
      </c>
      <c r="E11" s="160">
        <v>4108</v>
      </c>
      <c r="F11" s="165">
        <v>1969</v>
      </c>
      <c r="G11" s="160">
        <v>2139</v>
      </c>
      <c r="H11" s="171">
        <v>3763</v>
      </c>
      <c r="I11" s="165">
        <v>1824</v>
      </c>
      <c r="J11" s="161">
        <v>1939</v>
      </c>
      <c r="K11" s="160">
        <v>3257</v>
      </c>
      <c r="L11" s="165">
        <v>1529</v>
      </c>
      <c r="M11" s="160">
        <v>1728</v>
      </c>
      <c r="N11" s="171">
        <v>3288</v>
      </c>
      <c r="O11" s="165">
        <v>1651</v>
      </c>
      <c r="P11" s="161">
        <v>1637</v>
      </c>
      <c r="Q11" s="160">
        <v>4263</v>
      </c>
      <c r="R11" s="165">
        <v>2147</v>
      </c>
      <c r="S11" s="291">
        <v>2116</v>
      </c>
    </row>
    <row r="12" spans="1:19" ht="16.5" customHeight="1">
      <c r="A12" s="280" t="s">
        <v>211</v>
      </c>
      <c r="B12" s="160">
        <v>3013</v>
      </c>
      <c r="C12" s="165">
        <v>1314</v>
      </c>
      <c r="D12" s="161">
        <v>1699</v>
      </c>
      <c r="E12" s="160">
        <v>3528</v>
      </c>
      <c r="F12" s="165">
        <v>1600</v>
      </c>
      <c r="G12" s="160">
        <v>1928</v>
      </c>
      <c r="H12" s="171">
        <v>4001</v>
      </c>
      <c r="I12" s="165">
        <v>1910</v>
      </c>
      <c r="J12" s="161">
        <v>2091</v>
      </c>
      <c r="K12" s="160">
        <v>3761</v>
      </c>
      <c r="L12" s="165">
        <v>1827</v>
      </c>
      <c r="M12" s="160">
        <v>1934</v>
      </c>
      <c r="N12" s="171">
        <v>3299</v>
      </c>
      <c r="O12" s="165">
        <v>1563</v>
      </c>
      <c r="P12" s="161">
        <v>1736</v>
      </c>
      <c r="Q12" s="160">
        <v>3338</v>
      </c>
      <c r="R12" s="165">
        <v>1669</v>
      </c>
      <c r="S12" s="291">
        <v>1669</v>
      </c>
    </row>
    <row r="13" spans="1:19" ht="16.5" customHeight="1">
      <c r="A13" s="280" t="s">
        <v>212</v>
      </c>
      <c r="B13" s="160">
        <v>2992</v>
      </c>
      <c r="C13" s="165">
        <v>1356</v>
      </c>
      <c r="D13" s="161">
        <v>1636</v>
      </c>
      <c r="E13" s="160">
        <v>2970</v>
      </c>
      <c r="F13" s="165">
        <v>1301</v>
      </c>
      <c r="G13" s="160">
        <v>1669</v>
      </c>
      <c r="H13" s="171">
        <v>3406</v>
      </c>
      <c r="I13" s="165">
        <v>1517</v>
      </c>
      <c r="J13" s="161">
        <v>1889</v>
      </c>
      <c r="K13" s="160">
        <v>3885</v>
      </c>
      <c r="L13" s="165">
        <v>1845</v>
      </c>
      <c r="M13" s="160">
        <v>2040</v>
      </c>
      <c r="N13" s="171">
        <v>3765</v>
      </c>
      <c r="O13" s="165">
        <v>1839</v>
      </c>
      <c r="P13" s="161">
        <v>1926</v>
      </c>
      <c r="Q13" s="160">
        <v>3270</v>
      </c>
      <c r="R13" s="165">
        <v>1562</v>
      </c>
      <c r="S13" s="291">
        <v>1708</v>
      </c>
    </row>
    <row r="14" spans="1:19" ht="16.5" customHeight="1">
      <c r="A14" s="280" t="s">
        <v>213</v>
      </c>
      <c r="B14" s="160">
        <v>2610</v>
      </c>
      <c r="C14" s="165">
        <v>1234</v>
      </c>
      <c r="D14" s="161">
        <v>1376</v>
      </c>
      <c r="E14" s="160">
        <v>2868</v>
      </c>
      <c r="F14" s="165">
        <v>1295</v>
      </c>
      <c r="G14" s="160">
        <v>1573</v>
      </c>
      <c r="H14" s="171">
        <v>2853</v>
      </c>
      <c r="I14" s="165">
        <v>1241</v>
      </c>
      <c r="J14" s="161">
        <v>1612</v>
      </c>
      <c r="K14" s="160">
        <v>3336</v>
      </c>
      <c r="L14" s="165">
        <v>1468</v>
      </c>
      <c r="M14" s="160">
        <v>1868</v>
      </c>
      <c r="N14" s="171">
        <v>3888</v>
      </c>
      <c r="O14" s="165">
        <v>1854</v>
      </c>
      <c r="P14" s="161">
        <v>2034</v>
      </c>
      <c r="Q14" s="160">
        <v>3732</v>
      </c>
      <c r="R14" s="165">
        <v>1804</v>
      </c>
      <c r="S14" s="291">
        <v>1928</v>
      </c>
    </row>
    <row r="15" spans="1:19" ht="16.5" customHeight="1">
      <c r="A15" s="280" t="s">
        <v>214</v>
      </c>
      <c r="B15" s="160">
        <v>2285</v>
      </c>
      <c r="C15" s="165">
        <v>1131</v>
      </c>
      <c r="D15" s="161">
        <v>1154</v>
      </c>
      <c r="E15" s="160">
        <v>2478</v>
      </c>
      <c r="F15" s="165">
        <v>1152</v>
      </c>
      <c r="G15" s="160">
        <v>1326</v>
      </c>
      <c r="H15" s="171">
        <v>2733</v>
      </c>
      <c r="I15" s="165">
        <v>1249</v>
      </c>
      <c r="J15" s="161">
        <v>1484</v>
      </c>
      <c r="K15" s="160">
        <v>2761</v>
      </c>
      <c r="L15" s="165">
        <v>1209</v>
      </c>
      <c r="M15" s="160">
        <v>1552</v>
      </c>
      <c r="N15" s="171">
        <v>3302</v>
      </c>
      <c r="O15" s="165">
        <v>1432</v>
      </c>
      <c r="P15" s="161">
        <v>1870</v>
      </c>
      <c r="Q15" s="160">
        <v>3836</v>
      </c>
      <c r="R15" s="165">
        <v>1809</v>
      </c>
      <c r="S15" s="291">
        <v>2027</v>
      </c>
    </row>
    <row r="16" spans="1:19" ht="16.5" customHeight="1">
      <c r="A16" s="280" t="s">
        <v>215</v>
      </c>
      <c r="B16" s="160">
        <v>2070</v>
      </c>
      <c r="C16" s="165">
        <v>946</v>
      </c>
      <c r="D16" s="161">
        <v>1124</v>
      </c>
      <c r="E16" s="160">
        <v>2153</v>
      </c>
      <c r="F16" s="165">
        <v>1040</v>
      </c>
      <c r="G16" s="160">
        <v>1113</v>
      </c>
      <c r="H16" s="171">
        <v>2322</v>
      </c>
      <c r="I16" s="165">
        <v>1098</v>
      </c>
      <c r="J16" s="161">
        <v>1224</v>
      </c>
      <c r="K16" s="160">
        <v>2609</v>
      </c>
      <c r="L16" s="165">
        <v>1169</v>
      </c>
      <c r="M16" s="160">
        <v>1440</v>
      </c>
      <c r="N16" s="171">
        <v>2671</v>
      </c>
      <c r="O16" s="165">
        <v>1159</v>
      </c>
      <c r="P16" s="161">
        <v>1512</v>
      </c>
      <c r="Q16" s="160">
        <v>3194</v>
      </c>
      <c r="R16" s="165">
        <v>1358</v>
      </c>
      <c r="S16" s="291">
        <v>1836</v>
      </c>
    </row>
    <row r="17" spans="1:19" ht="16.5" customHeight="1">
      <c r="A17" s="281" t="s">
        <v>216</v>
      </c>
      <c r="B17" s="162">
        <v>1598</v>
      </c>
      <c r="C17" s="166">
        <v>755</v>
      </c>
      <c r="D17" s="163">
        <v>843</v>
      </c>
      <c r="E17" s="162">
        <v>1860</v>
      </c>
      <c r="F17" s="166">
        <v>822</v>
      </c>
      <c r="G17" s="162">
        <v>1038</v>
      </c>
      <c r="H17" s="172">
        <v>1966</v>
      </c>
      <c r="I17" s="166">
        <v>917</v>
      </c>
      <c r="J17" s="163">
        <v>1049</v>
      </c>
      <c r="K17" s="162">
        <v>2166</v>
      </c>
      <c r="L17" s="166">
        <v>984</v>
      </c>
      <c r="M17" s="162">
        <v>1182</v>
      </c>
      <c r="N17" s="172">
        <v>2502</v>
      </c>
      <c r="O17" s="166">
        <v>1108</v>
      </c>
      <c r="P17" s="163">
        <v>1394</v>
      </c>
      <c r="Q17" s="162">
        <v>2572</v>
      </c>
      <c r="R17" s="166">
        <v>1105</v>
      </c>
      <c r="S17" s="292">
        <v>1467</v>
      </c>
    </row>
    <row r="18" spans="1:19" ht="16.5" customHeight="1">
      <c r="A18" s="279" t="s">
        <v>217</v>
      </c>
      <c r="B18" s="158">
        <v>1493</v>
      </c>
      <c r="C18" s="164">
        <v>698</v>
      </c>
      <c r="D18" s="159">
        <v>795</v>
      </c>
      <c r="E18" s="158">
        <v>1346</v>
      </c>
      <c r="F18" s="164">
        <v>599</v>
      </c>
      <c r="G18" s="158">
        <v>747</v>
      </c>
      <c r="H18" s="170">
        <v>1621</v>
      </c>
      <c r="I18" s="164">
        <v>699</v>
      </c>
      <c r="J18" s="159">
        <v>922</v>
      </c>
      <c r="K18" s="158">
        <v>1751</v>
      </c>
      <c r="L18" s="164">
        <v>787</v>
      </c>
      <c r="M18" s="158">
        <v>964</v>
      </c>
      <c r="N18" s="170">
        <v>2022</v>
      </c>
      <c r="O18" s="164">
        <v>898</v>
      </c>
      <c r="P18" s="159">
        <v>1124</v>
      </c>
      <c r="Q18" s="158">
        <v>2326</v>
      </c>
      <c r="R18" s="164">
        <v>997</v>
      </c>
      <c r="S18" s="290">
        <v>1329</v>
      </c>
    </row>
    <row r="19" spans="1:19" ht="16.5" customHeight="1">
      <c r="A19" s="280" t="s">
        <v>218</v>
      </c>
      <c r="B19" s="160">
        <v>1227</v>
      </c>
      <c r="C19" s="165">
        <v>518</v>
      </c>
      <c r="D19" s="161">
        <v>709</v>
      </c>
      <c r="E19" s="160">
        <v>1231</v>
      </c>
      <c r="F19" s="165">
        <v>542</v>
      </c>
      <c r="G19" s="160">
        <v>689</v>
      </c>
      <c r="H19" s="171">
        <v>1113</v>
      </c>
      <c r="I19" s="165">
        <v>464</v>
      </c>
      <c r="J19" s="161">
        <v>649</v>
      </c>
      <c r="K19" s="160">
        <v>1373</v>
      </c>
      <c r="L19" s="165">
        <v>532</v>
      </c>
      <c r="M19" s="160">
        <v>841</v>
      </c>
      <c r="N19" s="171">
        <v>1552</v>
      </c>
      <c r="O19" s="165">
        <v>650</v>
      </c>
      <c r="P19" s="161">
        <v>902</v>
      </c>
      <c r="Q19" s="160">
        <v>1762</v>
      </c>
      <c r="R19" s="165">
        <v>744</v>
      </c>
      <c r="S19" s="291">
        <v>1018</v>
      </c>
    </row>
    <row r="20" spans="1:19" ht="16.5" customHeight="1" thickBot="1">
      <c r="A20" s="282" t="s">
        <v>219</v>
      </c>
      <c r="B20" s="293">
        <v>1029</v>
      </c>
      <c r="C20" s="294">
        <v>364</v>
      </c>
      <c r="D20" s="295">
        <v>665</v>
      </c>
      <c r="E20" s="293">
        <v>1397</v>
      </c>
      <c r="F20" s="294">
        <v>524</v>
      </c>
      <c r="G20" s="293">
        <v>873</v>
      </c>
      <c r="H20" s="296">
        <v>1612</v>
      </c>
      <c r="I20" s="294">
        <v>644</v>
      </c>
      <c r="J20" s="295">
        <v>968</v>
      </c>
      <c r="K20" s="293">
        <v>1645</v>
      </c>
      <c r="L20" s="294">
        <v>603</v>
      </c>
      <c r="M20" s="293">
        <v>1042</v>
      </c>
      <c r="N20" s="296">
        <v>2022</v>
      </c>
      <c r="O20" s="294">
        <v>690</v>
      </c>
      <c r="P20" s="295">
        <v>1332</v>
      </c>
      <c r="Q20" s="293">
        <v>2419</v>
      </c>
      <c r="R20" s="294">
        <v>827</v>
      </c>
      <c r="S20" s="297">
        <v>1592</v>
      </c>
    </row>
    <row r="21" spans="1:19" ht="13.5" customHeight="1" thickBot="1">
      <c r="A21" s="4"/>
      <c r="B21" s="4"/>
      <c r="C21" s="4"/>
      <c r="D21" s="4"/>
      <c r="E21" s="4"/>
      <c r="F21" s="4"/>
      <c r="G21" s="4"/>
      <c r="H21" s="4"/>
      <c r="I21" s="4"/>
      <c r="J21" s="4"/>
      <c r="K21" s="4"/>
      <c r="L21" s="4"/>
      <c r="M21" s="4"/>
      <c r="N21" s="4"/>
      <c r="O21" s="4"/>
      <c r="P21" s="4"/>
      <c r="Q21" s="37"/>
      <c r="R21" s="37"/>
      <c r="S21" s="37"/>
    </row>
    <row r="22" spans="1:19" ht="19.5" customHeight="1">
      <c r="A22" s="1223" t="s">
        <v>249</v>
      </c>
      <c r="B22" s="1311" t="s">
        <v>164</v>
      </c>
      <c r="C22" s="1311"/>
      <c r="D22" s="1312"/>
      <c r="E22" s="1311" t="s">
        <v>628</v>
      </c>
      <c r="F22" s="1311"/>
      <c r="G22" s="1311"/>
      <c r="H22" s="1313" t="s">
        <v>629</v>
      </c>
      <c r="I22" s="1311"/>
      <c r="J22" s="1312"/>
      <c r="K22" s="1311" t="s">
        <v>634</v>
      </c>
      <c r="L22" s="1311"/>
      <c r="M22" s="1311"/>
      <c r="N22" s="1311"/>
      <c r="O22" s="1311"/>
      <c r="P22" s="1311"/>
      <c r="Q22" s="1320" t="s">
        <v>651</v>
      </c>
      <c r="R22" s="1317"/>
      <c r="S22" s="1325"/>
    </row>
    <row r="23" spans="1:19" ht="13.5" customHeight="1">
      <c r="A23" s="1224"/>
      <c r="B23" s="11"/>
      <c r="C23" s="11"/>
      <c r="D23" s="800"/>
      <c r="E23" s="11"/>
      <c r="F23" s="11"/>
      <c r="G23" s="11"/>
      <c r="H23" s="803"/>
      <c r="I23" s="804"/>
      <c r="J23" s="805"/>
      <c r="K23" s="1322" t="s">
        <v>445</v>
      </c>
      <c r="L23" s="1323"/>
      <c r="M23" s="1324"/>
      <c r="N23" s="1322" t="s">
        <v>784</v>
      </c>
      <c r="O23" s="1323"/>
      <c r="P23" s="1324"/>
      <c r="Q23" s="806"/>
      <c r="R23" s="11"/>
      <c r="S23" s="807"/>
    </row>
    <row r="24" spans="1:19" ht="16.5" customHeight="1" thickBot="1">
      <c r="A24" s="1225"/>
      <c r="B24" s="814" t="s">
        <v>519</v>
      </c>
      <c r="C24" s="815" t="s">
        <v>631</v>
      </c>
      <c r="D24" s="816" t="s">
        <v>632</v>
      </c>
      <c r="E24" s="817" t="s">
        <v>519</v>
      </c>
      <c r="F24" s="815" t="s">
        <v>631</v>
      </c>
      <c r="G24" s="817" t="s">
        <v>632</v>
      </c>
      <c r="H24" s="818" t="s">
        <v>519</v>
      </c>
      <c r="I24" s="815" t="s">
        <v>631</v>
      </c>
      <c r="J24" s="816" t="s">
        <v>632</v>
      </c>
      <c r="K24" s="817" t="s">
        <v>519</v>
      </c>
      <c r="L24" s="815" t="s">
        <v>631</v>
      </c>
      <c r="M24" s="817" t="s">
        <v>632</v>
      </c>
      <c r="N24" s="818" t="s">
        <v>519</v>
      </c>
      <c r="O24" s="815" t="s">
        <v>631</v>
      </c>
      <c r="P24" s="816" t="s">
        <v>632</v>
      </c>
      <c r="Q24" s="818" t="s">
        <v>519</v>
      </c>
      <c r="R24" s="815" t="s">
        <v>631</v>
      </c>
      <c r="S24" s="819" t="s">
        <v>632</v>
      </c>
    </row>
    <row r="25" spans="1:19" ht="16.5" customHeight="1">
      <c r="A25" s="284" t="s">
        <v>870</v>
      </c>
      <c r="B25" s="285">
        <v>52351</v>
      </c>
      <c r="C25" s="286">
        <v>24582</v>
      </c>
      <c r="D25" s="287">
        <v>27769</v>
      </c>
      <c r="E25" s="285">
        <v>51834</v>
      </c>
      <c r="F25" s="286">
        <v>24329</v>
      </c>
      <c r="G25" s="285">
        <v>27505</v>
      </c>
      <c r="H25" s="288">
        <v>51107</v>
      </c>
      <c r="I25" s="286">
        <v>23987</v>
      </c>
      <c r="J25" s="287">
        <v>27120</v>
      </c>
      <c r="K25" s="285">
        <v>49711</v>
      </c>
      <c r="L25" s="286">
        <v>23288</v>
      </c>
      <c r="M25" s="285">
        <v>26423</v>
      </c>
      <c r="N25" s="288">
        <f>SUM(O25+P25)</f>
        <v>4316</v>
      </c>
      <c r="O25" s="286">
        <v>2100</v>
      </c>
      <c r="P25" s="287">
        <v>2216</v>
      </c>
      <c r="Q25" s="298">
        <f>R25+S25</f>
        <v>52592</v>
      </c>
      <c r="R25" s="286">
        <v>24635</v>
      </c>
      <c r="S25" s="289">
        <v>27957</v>
      </c>
    </row>
    <row r="26" spans="1:21" ht="16.5" customHeight="1">
      <c r="A26" s="279" t="s">
        <v>871</v>
      </c>
      <c r="B26" s="158">
        <v>3333</v>
      </c>
      <c r="C26" s="164">
        <v>1706</v>
      </c>
      <c r="D26" s="159">
        <v>1627</v>
      </c>
      <c r="E26" s="158">
        <v>2799</v>
      </c>
      <c r="F26" s="164">
        <v>1430</v>
      </c>
      <c r="G26" s="158">
        <v>1369</v>
      </c>
      <c r="H26" s="170">
        <v>2450</v>
      </c>
      <c r="I26" s="164">
        <v>1239</v>
      </c>
      <c r="J26" s="159">
        <v>1211</v>
      </c>
      <c r="K26" s="158">
        <v>2251</v>
      </c>
      <c r="L26" s="164">
        <v>1195</v>
      </c>
      <c r="M26" s="158">
        <v>1056</v>
      </c>
      <c r="N26" s="167">
        <f>O26+P26</f>
        <v>153</v>
      </c>
      <c r="O26" s="164">
        <v>90</v>
      </c>
      <c r="P26" s="159">
        <v>63</v>
      </c>
      <c r="Q26" s="167">
        <f>R26+S26</f>
        <v>2158</v>
      </c>
      <c r="R26" s="164">
        <v>1110</v>
      </c>
      <c r="S26" s="290">
        <v>1048</v>
      </c>
      <c r="T26" s="77"/>
      <c r="U26" s="77"/>
    </row>
    <row r="27" spans="1:21" ht="16.5" customHeight="1">
      <c r="A27" s="280" t="s">
        <v>205</v>
      </c>
      <c r="B27" s="160">
        <v>3730</v>
      </c>
      <c r="C27" s="165">
        <v>1906</v>
      </c>
      <c r="D27" s="161">
        <v>1824</v>
      </c>
      <c r="E27" s="160">
        <v>3325</v>
      </c>
      <c r="F27" s="165">
        <v>1693</v>
      </c>
      <c r="G27" s="160">
        <v>1632</v>
      </c>
      <c r="H27" s="171">
        <v>2788</v>
      </c>
      <c r="I27" s="165">
        <v>1414</v>
      </c>
      <c r="J27" s="161">
        <v>1374</v>
      </c>
      <c r="K27" s="160">
        <v>2421</v>
      </c>
      <c r="L27" s="165">
        <v>1225</v>
      </c>
      <c r="M27" s="160">
        <v>1196</v>
      </c>
      <c r="N27" s="168">
        <f aca="true" t="shared" si="0" ref="N27:N41">O27+P27</f>
        <v>216</v>
      </c>
      <c r="O27" s="165">
        <v>116</v>
      </c>
      <c r="P27" s="161">
        <v>100</v>
      </c>
      <c r="Q27" s="168">
        <f aca="true" t="shared" si="1" ref="Q27:Q41">R27+S27</f>
        <v>2375</v>
      </c>
      <c r="R27" s="165">
        <v>1256</v>
      </c>
      <c r="S27" s="291">
        <v>1119</v>
      </c>
      <c r="T27" s="77"/>
      <c r="U27" s="77"/>
    </row>
    <row r="28" spans="1:21" ht="16.5" customHeight="1">
      <c r="A28" s="281" t="s">
        <v>206</v>
      </c>
      <c r="B28" s="162">
        <v>4109</v>
      </c>
      <c r="C28" s="166">
        <v>2078</v>
      </c>
      <c r="D28" s="163">
        <v>2031</v>
      </c>
      <c r="E28" s="162">
        <v>3707</v>
      </c>
      <c r="F28" s="166">
        <v>1871</v>
      </c>
      <c r="G28" s="162">
        <v>1836</v>
      </c>
      <c r="H28" s="172">
        <v>3317</v>
      </c>
      <c r="I28" s="166">
        <v>1683</v>
      </c>
      <c r="J28" s="163">
        <v>1634</v>
      </c>
      <c r="K28" s="162">
        <v>2745</v>
      </c>
      <c r="L28" s="166">
        <v>1378</v>
      </c>
      <c r="M28" s="162">
        <v>1367</v>
      </c>
      <c r="N28" s="169">
        <f t="shared" si="0"/>
        <v>251</v>
      </c>
      <c r="O28" s="166">
        <v>133</v>
      </c>
      <c r="P28" s="163">
        <v>118</v>
      </c>
      <c r="Q28" s="169">
        <f t="shared" si="1"/>
        <v>2626</v>
      </c>
      <c r="R28" s="166">
        <v>1340</v>
      </c>
      <c r="S28" s="292">
        <v>1286</v>
      </c>
      <c r="T28" s="77"/>
      <c r="U28" s="77"/>
    </row>
    <row r="29" spans="1:21" ht="16.5" customHeight="1">
      <c r="A29" s="279" t="s">
        <v>207</v>
      </c>
      <c r="B29" s="158">
        <v>3450</v>
      </c>
      <c r="C29" s="164">
        <v>1768</v>
      </c>
      <c r="D29" s="159">
        <v>1682</v>
      </c>
      <c r="E29" s="158">
        <v>3866</v>
      </c>
      <c r="F29" s="164">
        <v>1984</v>
      </c>
      <c r="G29" s="158">
        <v>1882</v>
      </c>
      <c r="H29" s="170">
        <v>3503</v>
      </c>
      <c r="I29" s="164">
        <v>1781</v>
      </c>
      <c r="J29" s="159">
        <v>1722</v>
      </c>
      <c r="K29" s="158">
        <v>3018</v>
      </c>
      <c r="L29" s="164">
        <v>1476</v>
      </c>
      <c r="M29" s="158">
        <v>1542</v>
      </c>
      <c r="N29" s="167">
        <f t="shared" si="0"/>
        <v>278</v>
      </c>
      <c r="O29" s="164">
        <v>140</v>
      </c>
      <c r="P29" s="159">
        <v>138</v>
      </c>
      <c r="Q29" s="167">
        <f t="shared" si="1"/>
        <v>2816</v>
      </c>
      <c r="R29" s="164">
        <v>1426</v>
      </c>
      <c r="S29" s="290">
        <v>1390</v>
      </c>
      <c r="T29" s="77"/>
      <c r="U29" s="77"/>
    </row>
    <row r="30" spans="1:21" ht="16.5" customHeight="1">
      <c r="A30" s="280" t="s">
        <v>208</v>
      </c>
      <c r="B30" s="160">
        <v>2319</v>
      </c>
      <c r="C30" s="165">
        <v>930</v>
      </c>
      <c r="D30" s="161">
        <v>1389</v>
      </c>
      <c r="E30" s="160">
        <v>2147</v>
      </c>
      <c r="F30" s="165">
        <v>907</v>
      </c>
      <c r="G30" s="160">
        <v>1240</v>
      </c>
      <c r="H30" s="171">
        <v>2694</v>
      </c>
      <c r="I30" s="165">
        <v>1219</v>
      </c>
      <c r="J30" s="161">
        <v>1475</v>
      </c>
      <c r="K30" s="160">
        <v>2378</v>
      </c>
      <c r="L30" s="165">
        <v>1106</v>
      </c>
      <c r="M30" s="160">
        <v>1272</v>
      </c>
      <c r="N30" s="168">
        <f t="shared" si="0"/>
        <v>210</v>
      </c>
      <c r="O30" s="165">
        <v>111</v>
      </c>
      <c r="P30" s="161">
        <v>99</v>
      </c>
      <c r="Q30" s="168">
        <f t="shared" si="1"/>
        <v>2281</v>
      </c>
      <c r="R30" s="165">
        <v>1092</v>
      </c>
      <c r="S30" s="291">
        <v>1189</v>
      </c>
      <c r="T30" s="77"/>
      <c r="U30" s="77"/>
    </row>
    <row r="31" spans="1:21" ht="16.5" customHeight="1">
      <c r="A31" s="280" t="s">
        <v>209</v>
      </c>
      <c r="B31" s="160">
        <v>3018</v>
      </c>
      <c r="C31" s="165">
        <v>1413</v>
      </c>
      <c r="D31" s="161">
        <v>1605</v>
      </c>
      <c r="E31" s="160">
        <v>2648</v>
      </c>
      <c r="F31" s="165">
        <v>1212</v>
      </c>
      <c r="G31" s="160">
        <v>1436</v>
      </c>
      <c r="H31" s="171">
        <v>2572</v>
      </c>
      <c r="I31" s="165">
        <v>1238</v>
      </c>
      <c r="J31" s="161">
        <v>1334</v>
      </c>
      <c r="K31" s="160">
        <v>3088</v>
      </c>
      <c r="L31" s="165">
        <v>1528</v>
      </c>
      <c r="M31" s="160">
        <v>1560</v>
      </c>
      <c r="N31" s="168">
        <f t="shared" si="0"/>
        <v>204</v>
      </c>
      <c r="O31" s="165">
        <v>112</v>
      </c>
      <c r="P31" s="161">
        <v>92</v>
      </c>
      <c r="Q31" s="168">
        <f t="shared" si="1"/>
        <v>2950</v>
      </c>
      <c r="R31" s="165">
        <v>1429</v>
      </c>
      <c r="S31" s="291">
        <v>1521</v>
      </c>
      <c r="T31" s="77"/>
      <c r="U31" s="77"/>
    </row>
    <row r="32" spans="1:21" ht="16.5" customHeight="1">
      <c r="A32" s="280" t="s">
        <v>210</v>
      </c>
      <c r="B32" s="160">
        <v>3720</v>
      </c>
      <c r="C32" s="165">
        <v>1854</v>
      </c>
      <c r="D32" s="161">
        <v>1866</v>
      </c>
      <c r="E32" s="160">
        <v>3118</v>
      </c>
      <c r="F32" s="165">
        <v>1504</v>
      </c>
      <c r="G32" s="160">
        <v>1614</v>
      </c>
      <c r="H32" s="171">
        <v>2781</v>
      </c>
      <c r="I32" s="165">
        <v>1337</v>
      </c>
      <c r="J32" s="161">
        <v>1444</v>
      </c>
      <c r="K32" s="160">
        <v>2600</v>
      </c>
      <c r="L32" s="165">
        <v>1287</v>
      </c>
      <c r="M32" s="160">
        <v>1313</v>
      </c>
      <c r="N32" s="168">
        <f t="shared" si="0"/>
        <v>177</v>
      </c>
      <c r="O32" s="165">
        <v>85</v>
      </c>
      <c r="P32" s="161">
        <v>92</v>
      </c>
      <c r="Q32" s="168">
        <f t="shared" si="1"/>
        <v>3252</v>
      </c>
      <c r="R32" s="165">
        <v>1637</v>
      </c>
      <c r="S32" s="291">
        <v>1615</v>
      </c>
      <c r="T32" s="77"/>
      <c r="U32" s="77"/>
    </row>
    <row r="33" spans="1:21" ht="16.5" customHeight="1">
      <c r="A33" s="280" t="s">
        <v>211</v>
      </c>
      <c r="B33" s="160">
        <v>4237</v>
      </c>
      <c r="C33" s="165">
        <v>2096</v>
      </c>
      <c r="D33" s="161">
        <v>2141</v>
      </c>
      <c r="E33" s="160">
        <v>3748</v>
      </c>
      <c r="F33" s="165">
        <v>1909</v>
      </c>
      <c r="G33" s="160">
        <v>1839</v>
      </c>
      <c r="H33" s="171">
        <v>3092</v>
      </c>
      <c r="I33" s="165">
        <v>1505</v>
      </c>
      <c r="J33" s="161">
        <v>1587</v>
      </c>
      <c r="K33" s="160">
        <v>2723</v>
      </c>
      <c r="L33" s="165">
        <v>1316</v>
      </c>
      <c r="M33" s="160">
        <v>1407</v>
      </c>
      <c r="N33" s="168">
        <f t="shared" si="0"/>
        <v>199</v>
      </c>
      <c r="O33" s="165">
        <v>98</v>
      </c>
      <c r="P33" s="161">
        <v>101</v>
      </c>
      <c r="Q33" s="168">
        <f t="shared" si="1"/>
        <v>2686</v>
      </c>
      <c r="R33" s="165">
        <v>1316</v>
      </c>
      <c r="S33" s="291">
        <v>1370</v>
      </c>
      <c r="T33" s="77"/>
      <c r="U33" s="77"/>
    </row>
    <row r="34" spans="1:21" ht="16.5" customHeight="1">
      <c r="A34" s="280" t="s">
        <v>212</v>
      </c>
      <c r="B34" s="160">
        <v>3338</v>
      </c>
      <c r="C34" s="165">
        <v>1667</v>
      </c>
      <c r="D34" s="161">
        <v>1671</v>
      </c>
      <c r="E34" s="160">
        <v>4209</v>
      </c>
      <c r="F34" s="165">
        <v>2096</v>
      </c>
      <c r="G34" s="160">
        <v>2113</v>
      </c>
      <c r="H34" s="171">
        <v>3752</v>
      </c>
      <c r="I34" s="165">
        <v>1881</v>
      </c>
      <c r="J34" s="161">
        <v>1871</v>
      </c>
      <c r="K34" s="160">
        <v>3032</v>
      </c>
      <c r="L34" s="165">
        <v>1465</v>
      </c>
      <c r="M34" s="160">
        <v>1567</v>
      </c>
      <c r="N34" s="168">
        <f t="shared" si="0"/>
        <v>270</v>
      </c>
      <c r="O34" s="165">
        <v>132</v>
      </c>
      <c r="P34" s="161">
        <v>138</v>
      </c>
      <c r="Q34" s="168">
        <f t="shared" si="1"/>
        <v>2926</v>
      </c>
      <c r="R34" s="165">
        <v>1407</v>
      </c>
      <c r="S34" s="291">
        <v>1519</v>
      </c>
      <c r="T34" s="77"/>
      <c r="U34" s="77"/>
    </row>
    <row r="35" spans="1:21" ht="16.5" customHeight="1">
      <c r="A35" s="280" t="s">
        <v>213</v>
      </c>
      <c r="B35" s="160">
        <v>3196</v>
      </c>
      <c r="C35" s="165">
        <v>1519</v>
      </c>
      <c r="D35" s="161">
        <v>1677</v>
      </c>
      <c r="E35" s="160">
        <v>3239</v>
      </c>
      <c r="F35" s="165">
        <v>1613</v>
      </c>
      <c r="G35" s="160">
        <v>1626</v>
      </c>
      <c r="H35" s="171">
        <v>4124</v>
      </c>
      <c r="I35" s="165">
        <v>2061</v>
      </c>
      <c r="J35" s="161">
        <v>2063</v>
      </c>
      <c r="K35" s="160">
        <v>3674</v>
      </c>
      <c r="L35" s="165">
        <v>1827</v>
      </c>
      <c r="M35" s="160">
        <v>1847</v>
      </c>
      <c r="N35" s="168">
        <f t="shared" si="0"/>
        <v>337</v>
      </c>
      <c r="O35" s="165">
        <v>189</v>
      </c>
      <c r="P35" s="161">
        <v>148</v>
      </c>
      <c r="Q35" s="168">
        <f t="shared" si="1"/>
        <v>3240</v>
      </c>
      <c r="R35" s="165">
        <v>1563</v>
      </c>
      <c r="S35" s="291">
        <v>1677</v>
      </c>
      <c r="T35" s="77"/>
      <c r="U35" s="77"/>
    </row>
    <row r="36" spans="1:21" ht="16.5" customHeight="1">
      <c r="A36" s="280" t="s">
        <v>214</v>
      </c>
      <c r="B36" s="160">
        <v>3636</v>
      </c>
      <c r="C36" s="165">
        <v>1733</v>
      </c>
      <c r="D36" s="161">
        <v>1903</v>
      </c>
      <c r="E36" s="160">
        <v>3104</v>
      </c>
      <c r="F36" s="165">
        <v>1475</v>
      </c>
      <c r="G36" s="160">
        <v>1629</v>
      </c>
      <c r="H36" s="171">
        <v>3212</v>
      </c>
      <c r="I36" s="165">
        <v>1605</v>
      </c>
      <c r="J36" s="161">
        <v>1607</v>
      </c>
      <c r="K36" s="160">
        <v>4040</v>
      </c>
      <c r="L36" s="165">
        <v>2024</v>
      </c>
      <c r="M36" s="160">
        <v>2016</v>
      </c>
      <c r="N36" s="168">
        <f t="shared" si="0"/>
        <v>339</v>
      </c>
      <c r="O36" s="165">
        <v>180</v>
      </c>
      <c r="P36" s="161">
        <v>159</v>
      </c>
      <c r="Q36" s="168">
        <f t="shared" si="1"/>
        <v>3931</v>
      </c>
      <c r="R36" s="165">
        <v>1941</v>
      </c>
      <c r="S36" s="291">
        <v>1990</v>
      </c>
      <c r="T36" s="77"/>
      <c r="U36" s="77"/>
    </row>
    <row r="37" spans="1:21" ht="16.5" customHeight="1">
      <c r="A37" s="280" t="s">
        <v>215</v>
      </c>
      <c r="B37" s="160">
        <v>3712</v>
      </c>
      <c r="C37" s="165">
        <v>1742</v>
      </c>
      <c r="D37" s="161">
        <v>1970</v>
      </c>
      <c r="E37" s="160">
        <v>3502</v>
      </c>
      <c r="F37" s="165">
        <v>1645</v>
      </c>
      <c r="G37" s="160">
        <v>1857</v>
      </c>
      <c r="H37" s="171">
        <v>3059</v>
      </c>
      <c r="I37" s="165">
        <v>1455</v>
      </c>
      <c r="J37" s="161">
        <v>1604</v>
      </c>
      <c r="K37" s="160">
        <v>3125</v>
      </c>
      <c r="L37" s="165">
        <v>1531</v>
      </c>
      <c r="M37" s="160">
        <v>1594</v>
      </c>
      <c r="N37" s="168">
        <f t="shared" si="0"/>
        <v>266</v>
      </c>
      <c r="O37" s="165">
        <v>123</v>
      </c>
      <c r="P37" s="161">
        <v>143</v>
      </c>
      <c r="Q37" s="168">
        <f t="shared" si="1"/>
        <v>4298</v>
      </c>
      <c r="R37" s="165">
        <v>2155</v>
      </c>
      <c r="S37" s="291">
        <v>2143</v>
      </c>
      <c r="T37" s="77"/>
      <c r="U37" s="77"/>
    </row>
    <row r="38" spans="1:21" ht="16.5" customHeight="1">
      <c r="A38" s="281" t="s">
        <v>216</v>
      </c>
      <c r="B38" s="162">
        <v>3064</v>
      </c>
      <c r="C38" s="166">
        <v>1287</v>
      </c>
      <c r="D38" s="163">
        <v>1777</v>
      </c>
      <c r="E38" s="162">
        <v>3531</v>
      </c>
      <c r="F38" s="166">
        <v>1612</v>
      </c>
      <c r="G38" s="162">
        <v>1919</v>
      </c>
      <c r="H38" s="172">
        <v>3393</v>
      </c>
      <c r="I38" s="166">
        <v>1573</v>
      </c>
      <c r="J38" s="163">
        <v>1820</v>
      </c>
      <c r="K38" s="162">
        <v>2966</v>
      </c>
      <c r="L38" s="166">
        <v>1395</v>
      </c>
      <c r="M38" s="162">
        <v>1571</v>
      </c>
      <c r="N38" s="169">
        <f t="shared" si="0"/>
        <v>245</v>
      </c>
      <c r="O38" s="166">
        <v>125</v>
      </c>
      <c r="P38" s="163">
        <v>120</v>
      </c>
      <c r="Q38" s="169">
        <f t="shared" si="1"/>
        <v>3315</v>
      </c>
      <c r="R38" s="166">
        <v>1599</v>
      </c>
      <c r="S38" s="292">
        <v>1716</v>
      </c>
      <c r="T38" s="77"/>
      <c r="U38" s="77"/>
    </row>
    <row r="39" spans="1:21" ht="16.5" customHeight="1">
      <c r="A39" s="279" t="s">
        <v>217</v>
      </c>
      <c r="B39" s="158">
        <v>2414</v>
      </c>
      <c r="C39" s="164">
        <v>1019</v>
      </c>
      <c r="D39" s="159">
        <v>1395</v>
      </c>
      <c r="E39" s="158">
        <v>2898</v>
      </c>
      <c r="F39" s="164">
        <v>1203</v>
      </c>
      <c r="G39" s="158">
        <v>1695</v>
      </c>
      <c r="H39" s="170">
        <v>3349</v>
      </c>
      <c r="I39" s="164">
        <v>1491</v>
      </c>
      <c r="J39" s="159">
        <v>1858</v>
      </c>
      <c r="K39" s="158">
        <v>3199</v>
      </c>
      <c r="L39" s="164">
        <v>1455</v>
      </c>
      <c r="M39" s="158">
        <v>1744</v>
      </c>
      <c r="N39" s="167">
        <f t="shared" si="0"/>
        <v>322</v>
      </c>
      <c r="O39" s="164">
        <v>140</v>
      </c>
      <c r="P39" s="159">
        <v>182</v>
      </c>
      <c r="Q39" s="167">
        <f t="shared" si="1"/>
        <v>3090</v>
      </c>
      <c r="R39" s="164">
        <v>1435</v>
      </c>
      <c r="S39" s="290">
        <v>1655</v>
      </c>
      <c r="T39" s="77"/>
      <c r="U39" s="77"/>
    </row>
    <row r="40" spans="1:21" ht="16.5" customHeight="1">
      <c r="A40" s="280" t="s">
        <v>218</v>
      </c>
      <c r="B40" s="160">
        <v>2100</v>
      </c>
      <c r="C40" s="165">
        <v>848</v>
      </c>
      <c r="D40" s="161">
        <v>1252</v>
      </c>
      <c r="E40" s="160">
        <v>2216</v>
      </c>
      <c r="F40" s="165">
        <v>898</v>
      </c>
      <c r="G40" s="160">
        <v>1318</v>
      </c>
      <c r="H40" s="171">
        <v>2660</v>
      </c>
      <c r="I40" s="165">
        <v>1037</v>
      </c>
      <c r="J40" s="161">
        <v>1623</v>
      </c>
      <c r="K40" s="160">
        <v>3108</v>
      </c>
      <c r="L40" s="165">
        <v>1307</v>
      </c>
      <c r="M40" s="160">
        <v>1801</v>
      </c>
      <c r="N40" s="168">
        <f t="shared" si="0"/>
        <v>339</v>
      </c>
      <c r="O40" s="165">
        <v>149</v>
      </c>
      <c r="P40" s="161">
        <v>190</v>
      </c>
      <c r="Q40" s="168">
        <f t="shared" si="1"/>
        <v>3305</v>
      </c>
      <c r="R40" s="165">
        <v>1439</v>
      </c>
      <c r="S40" s="291">
        <v>1866</v>
      </c>
      <c r="T40" s="77"/>
      <c r="U40" s="77"/>
    </row>
    <row r="41" spans="1:19" ht="16.5" customHeight="1" thickBot="1">
      <c r="A41" s="282" t="s">
        <v>219</v>
      </c>
      <c r="B41" s="293">
        <v>2975</v>
      </c>
      <c r="C41" s="294">
        <v>1016</v>
      </c>
      <c r="D41" s="295">
        <v>1959</v>
      </c>
      <c r="E41" s="293">
        <v>3777</v>
      </c>
      <c r="F41" s="294">
        <v>1277</v>
      </c>
      <c r="G41" s="293">
        <v>2500</v>
      </c>
      <c r="H41" s="296">
        <v>4361</v>
      </c>
      <c r="I41" s="294">
        <v>1468</v>
      </c>
      <c r="J41" s="295">
        <v>2893</v>
      </c>
      <c r="K41" s="293">
        <v>5313</v>
      </c>
      <c r="L41" s="294">
        <v>1756</v>
      </c>
      <c r="M41" s="293">
        <v>3557</v>
      </c>
      <c r="N41" s="299">
        <f t="shared" si="0"/>
        <v>509</v>
      </c>
      <c r="O41" s="294">
        <v>176</v>
      </c>
      <c r="P41" s="295">
        <v>333</v>
      </c>
      <c r="Q41" s="299">
        <f t="shared" si="1"/>
        <v>7330</v>
      </c>
      <c r="R41" s="294">
        <v>2484</v>
      </c>
      <c r="S41" s="297">
        <v>4846</v>
      </c>
    </row>
    <row r="42" spans="1:16" s="27" customFormat="1" ht="16.5" customHeight="1">
      <c r="A42" s="157" t="s">
        <v>539</v>
      </c>
      <c r="B42" s="25"/>
      <c r="C42" s="25"/>
      <c r="D42" s="25"/>
      <c r="E42" s="25"/>
      <c r="F42" s="25"/>
      <c r="G42" s="25"/>
      <c r="H42" s="25"/>
      <c r="I42" s="25"/>
      <c r="J42" s="25"/>
      <c r="K42" s="25"/>
      <c r="L42" s="25"/>
      <c r="M42" s="25"/>
      <c r="N42" s="25"/>
      <c r="O42" s="25"/>
      <c r="P42" s="25"/>
    </row>
    <row r="43" spans="1:16" s="27" customFormat="1" ht="16.5" customHeight="1">
      <c r="A43" s="26" t="s">
        <v>872</v>
      </c>
      <c r="B43" s="25"/>
      <c r="C43" s="25"/>
      <c r="D43" s="25"/>
      <c r="E43" s="25"/>
      <c r="F43" s="25"/>
      <c r="G43" s="25"/>
      <c r="H43" s="27" t="s">
        <v>802</v>
      </c>
      <c r="I43" s="25"/>
      <c r="J43" s="25"/>
      <c r="K43" s="25"/>
      <c r="L43" s="25"/>
      <c r="M43" s="25"/>
      <c r="N43" s="25"/>
      <c r="O43" s="25"/>
      <c r="P43" s="25"/>
    </row>
    <row r="44" spans="1:16" s="27" customFormat="1" ht="16.5" customHeight="1">
      <c r="A44" s="25" t="s">
        <v>873</v>
      </c>
      <c r="B44" s="25"/>
      <c r="C44" s="25"/>
      <c r="D44" s="25"/>
      <c r="E44" s="25"/>
      <c r="F44" s="25"/>
      <c r="G44" s="25"/>
      <c r="H44" s="25"/>
      <c r="I44" s="25"/>
      <c r="J44" s="25"/>
      <c r="K44" s="25"/>
      <c r="L44" s="25"/>
      <c r="M44" s="25"/>
      <c r="N44" s="25"/>
      <c r="O44" s="25"/>
      <c r="P44" s="25"/>
    </row>
    <row r="45" spans="1:7" ht="13.5">
      <c r="A45" s="1321" t="s">
        <v>874</v>
      </c>
      <c r="B45" s="1321"/>
      <c r="C45" s="1321"/>
      <c r="D45" s="1321"/>
      <c r="E45" s="1321"/>
      <c r="F45" s="1321"/>
      <c r="G45" s="1321"/>
    </row>
    <row r="46" spans="1:7" ht="13.5">
      <c r="A46" s="116"/>
      <c r="B46" s="116"/>
      <c r="C46" s="116"/>
      <c r="D46" s="116"/>
      <c r="E46" s="116"/>
      <c r="F46" s="116"/>
      <c r="G46" s="116"/>
    </row>
  </sheetData>
  <sheetProtection/>
  <mergeCells count="17">
    <mergeCell ref="A45:G45"/>
    <mergeCell ref="R1:S1"/>
    <mergeCell ref="K2:M2"/>
    <mergeCell ref="N2:P2"/>
    <mergeCell ref="K23:M23"/>
    <mergeCell ref="N23:P23"/>
    <mergeCell ref="Q22:S22"/>
    <mergeCell ref="Q2:S2"/>
    <mergeCell ref="K22:P22"/>
    <mergeCell ref="A22:A24"/>
    <mergeCell ref="B22:D22"/>
    <mergeCell ref="E22:G22"/>
    <mergeCell ref="H22:J22"/>
    <mergeCell ref="A2:A3"/>
    <mergeCell ref="B2:D2"/>
    <mergeCell ref="E2:G2"/>
    <mergeCell ref="H2:J2"/>
  </mergeCells>
  <printOptions/>
  <pageMargins left="0.984251968503937" right="0.984251968503937" top="0.3937007874015748" bottom="0.3937007874015748" header="0.5118110236220472" footer="0.1968503937007874"/>
  <pageSetup horizontalDpi="600" verticalDpi="600" orientation="landscape" paperSize="9" scale="80" r:id="rId1"/>
  <headerFooter alignWithMargins="0">
    <oddFooter>&amp;R&amp;"ＭＳ Ｐ明朝,標準"&amp;10－５－</oddFooter>
  </headerFooter>
</worksheet>
</file>

<file path=xl/worksheets/sheet8.xml><?xml version="1.0" encoding="utf-8"?>
<worksheet xmlns="http://schemas.openxmlformats.org/spreadsheetml/2006/main" xmlns:r="http://schemas.openxmlformats.org/officeDocument/2006/relationships">
  <dimension ref="A1:P10"/>
  <sheetViews>
    <sheetView view="pageLayout" zoomScale="90" zoomScaleNormal="90" zoomScalePageLayoutView="90" workbookViewId="0" topLeftCell="A1">
      <selection activeCell="A7" sqref="A1:IV16384"/>
    </sheetView>
  </sheetViews>
  <sheetFormatPr defaultColWidth="9.00390625" defaultRowHeight="13.5"/>
  <cols>
    <col min="1" max="1" width="12.625" style="1" customWidth="1"/>
    <col min="2" max="2" width="9.25390625" style="1" customWidth="1"/>
    <col min="3" max="15" width="7.625" style="1" customWidth="1"/>
    <col min="16" max="16384" width="9.00390625" style="1" customWidth="1"/>
  </cols>
  <sheetData>
    <row r="1" spans="1:15" ht="16.5" customHeight="1" thickBot="1">
      <c r="A1" s="969" t="s">
        <v>795</v>
      </c>
      <c r="B1" s="969"/>
      <c r="C1" s="969"/>
      <c r="D1" s="970"/>
      <c r="E1" s="48"/>
      <c r="F1" s="48"/>
      <c r="G1" s="48"/>
      <c r="H1" s="48"/>
      <c r="I1" s="48"/>
      <c r="J1" s="48"/>
      <c r="K1" s="48"/>
      <c r="L1" s="48"/>
      <c r="M1" s="1232" t="s">
        <v>167</v>
      </c>
      <c r="N1" s="1232"/>
      <c r="O1" s="1232"/>
    </row>
    <row r="2" spans="1:15" ht="49.5" customHeight="1" thickBot="1">
      <c r="A2" s="911" t="s">
        <v>575</v>
      </c>
      <c r="B2" s="924" t="s">
        <v>519</v>
      </c>
      <c r="C2" s="300" t="s">
        <v>263</v>
      </c>
      <c r="D2" s="301" t="s">
        <v>222</v>
      </c>
      <c r="E2" s="301" t="s">
        <v>223</v>
      </c>
      <c r="F2" s="301" t="s">
        <v>224</v>
      </c>
      <c r="G2" s="301" t="s">
        <v>225</v>
      </c>
      <c r="H2" s="301" t="s">
        <v>226</v>
      </c>
      <c r="I2" s="301" t="s">
        <v>229</v>
      </c>
      <c r="J2" s="301" t="s">
        <v>264</v>
      </c>
      <c r="K2" s="301" t="s">
        <v>230</v>
      </c>
      <c r="L2" s="301" t="s">
        <v>355</v>
      </c>
      <c r="M2" s="301" t="s">
        <v>356</v>
      </c>
      <c r="N2" s="302" t="s">
        <v>265</v>
      </c>
      <c r="O2" s="303" t="s">
        <v>189</v>
      </c>
    </row>
    <row r="3" spans="1:15" ht="49.5" customHeight="1">
      <c r="A3" s="917" t="s">
        <v>630</v>
      </c>
      <c r="B3" s="925">
        <f>SUM(C3:O3)</f>
        <v>52592</v>
      </c>
      <c r="C3" s="920">
        <f>C6+C7</f>
        <v>2482</v>
      </c>
      <c r="D3" s="908">
        <f aca="true" t="shared" si="0" ref="D3:O3">D6+D7</f>
        <v>7276</v>
      </c>
      <c r="E3" s="908">
        <f t="shared" si="0"/>
        <v>5460</v>
      </c>
      <c r="F3" s="908">
        <f t="shared" si="0"/>
        <v>6039</v>
      </c>
      <c r="G3" s="908">
        <f t="shared" si="0"/>
        <v>3504</v>
      </c>
      <c r="H3" s="908">
        <f t="shared" si="0"/>
        <v>4567</v>
      </c>
      <c r="I3" s="908">
        <f t="shared" si="0"/>
        <v>1103</v>
      </c>
      <c r="J3" s="908">
        <f t="shared" si="0"/>
        <v>5531</v>
      </c>
      <c r="K3" s="908">
        <f t="shared" si="0"/>
        <v>1603</v>
      </c>
      <c r="L3" s="908">
        <f t="shared" si="0"/>
        <v>2408</v>
      </c>
      <c r="M3" s="908">
        <f t="shared" si="0"/>
        <v>6624</v>
      </c>
      <c r="N3" s="908">
        <f t="shared" si="0"/>
        <v>1814</v>
      </c>
      <c r="O3" s="916">
        <f t="shared" si="0"/>
        <v>4181</v>
      </c>
    </row>
    <row r="4" spans="1:15" ht="8.25" customHeight="1" hidden="1">
      <c r="A4" s="918" t="s">
        <v>865</v>
      </c>
      <c r="B4" s="926">
        <f>SUM(C4:O4)</f>
        <v>54027</v>
      </c>
      <c r="C4" s="921">
        <v>2538</v>
      </c>
      <c r="D4" s="904">
        <v>7132</v>
      </c>
      <c r="E4" s="904">
        <v>5427</v>
      </c>
      <c r="F4" s="904">
        <v>5999</v>
      </c>
      <c r="G4" s="904">
        <v>3853</v>
      </c>
      <c r="H4" s="904">
        <v>4918</v>
      </c>
      <c r="I4" s="904">
        <v>1215</v>
      </c>
      <c r="J4" s="904">
        <v>5827</v>
      </c>
      <c r="K4" s="904">
        <v>1723</v>
      </c>
      <c r="L4" s="904">
        <v>2658</v>
      </c>
      <c r="M4" s="904">
        <v>6507</v>
      </c>
      <c r="N4" s="905">
        <v>1914</v>
      </c>
      <c r="O4" s="913">
        <v>4316</v>
      </c>
    </row>
    <row r="5" spans="1:15" ht="49.5" customHeight="1">
      <c r="A5" s="304" t="s">
        <v>866</v>
      </c>
      <c r="B5" s="927">
        <f>B3-B4</f>
        <v>-1435</v>
      </c>
      <c r="C5" s="922">
        <f aca="true" t="shared" si="1" ref="C5:O5">C3-C4</f>
        <v>-56</v>
      </c>
      <c r="D5" s="903">
        <f t="shared" si="1"/>
        <v>144</v>
      </c>
      <c r="E5" s="903">
        <f t="shared" si="1"/>
        <v>33</v>
      </c>
      <c r="F5" s="903">
        <f t="shared" si="1"/>
        <v>40</v>
      </c>
      <c r="G5" s="903">
        <f t="shared" si="1"/>
        <v>-349</v>
      </c>
      <c r="H5" s="903">
        <f t="shared" si="1"/>
        <v>-351</v>
      </c>
      <c r="I5" s="903">
        <f t="shared" si="1"/>
        <v>-112</v>
      </c>
      <c r="J5" s="903">
        <f t="shared" si="1"/>
        <v>-296</v>
      </c>
      <c r="K5" s="903">
        <f t="shared" si="1"/>
        <v>-120</v>
      </c>
      <c r="L5" s="903">
        <f t="shared" si="1"/>
        <v>-250</v>
      </c>
      <c r="M5" s="903">
        <f t="shared" si="1"/>
        <v>117</v>
      </c>
      <c r="N5" s="903">
        <f t="shared" si="1"/>
        <v>-100</v>
      </c>
      <c r="O5" s="914">
        <f t="shared" si="1"/>
        <v>-135</v>
      </c>
    </row>
    <row r="6" spans="1:15" ht="49.5" customHeight="1">
      <c r="A6" s="919" t="s">
        <v>631</v>
      </c>
      <c r="B6" s="928">
        <f>SUM(C6:O6)</f>
        <v>24635</v>
      </c>
      <c r="C6" s="923">
        <v>1166</v>
      </c>
      <c r="D6" s="906">
        <v>3338</v>
      </c>
      <c r="E6" s="906">
        <v>2601</v>
      </c>
      <c r="F6" s="906">
        <v>2770</v>
      </c>
      <c r="G6" s="906">
        <v>1581</v>
      </c>
      <c r="H6" s="906">
        <v>2098</v>
      </c>
      <c r="I6" s="906">
        <v>543</v>
      </c>
      <c r="J6" s="906">
        <v>2667</v>
      </c>
      <c r="K6" s="906">
        <v>777</v>
      </c>
      <c r="L6" s="906">
        <v>1151</v>
      </c>
      <c r="M6" s="906">
        <v>3092</v>
      </c>
      <c r="N6" s="907">
        <v>850</v>
      </c>
      <c r="O6" s="915">
        <v>2001</v>
      </c>
    </row>
    <row r="7" spans="1:15" ht="49.5" customHeight="1" thickBot="1">
      <c r="A7" s="304" t="s">
        <v>632</v>
      </c>
      <c r="B7" s="929">
        <f>SUM(C7:O7)</f>
        <v>27957</v>
      </c>
      <c r="C7" s="930">
        <v>1316</v>
      </c>
      <c r="D7" s="931">
        <v>3938</v>
      </c>
      <c r="E7" s="931">
        <v>2859</v>
      </c>
      <c r="F7" s="931">
        <v>3269</v>
      </c>
      <c r="G7" s="931">
        <v>1923</v>
      </c>
      <c r="H7" s="931">
        <v>2469</v>
      </c>
      <c r="I7" s="931">
        <v>560</v>
      </c>
      <c r="J7" s="931">
        <v>2864</v>
      </c>
      <c r="K7" s="931">
        <v>826</v>
      </c>
      <c r="L7" s="931">
        <v>1257</v>
      </c>
      <c r="M7" s="931">
        <v>3532</v>
      </c>
      <c r="N7" s="932">
        <v>964</v>
      </c>
      <c r="O7" s="933">
        <v>2180</v>
      </c>
    </row>
    <row r="8" spans="1:15" ht="49.5" customHeight="1" thickBot="1">
      <c r="A8" s="911" t="s">
        <v>633</v>
      </c>
      <c r="B8" s="934">
        <f>SUM(C8:O8)</f>
        <v>18194</v>
      </c>
      <c r="C8" s="935">
        <v>820</v>
      </c>
      <c r="D8" s="936">
        <v>2826</v>
      </c>
      <c r="E8" s="936">
        <v>1838</v>
      </c>
      <c r="F8" s="936">
        <v>2292</v>
      </c>
      <c r="G8" s="936">
        <v>1485</v>
      </c>
      <c r="H8" s="936">
        <v>1703</v>
      </c>
      <c r="I8" s="936">
        <v>316</v>
      </c>
      <c r="J8" s="936">
        <v>1703</v>
      </c>
      <c r="K8" s="936">
        <v>485</v>
      </c>
      <c r="L8" s="936">
        <v>692</v>
      </c>
      <c r="M8" s="936">
        <v>2257</v>
      </c>
      <c r="N8" s="937">
        <v>544</v>
      </c>
      <c r="O8" s="938">
        <v>1233</v>
      </c>
    </row>
    <row r="9" spans="1:16" s="27" customFormat="1" ht="16.5" customHeight="1">
      <c r="A9" s="157" t="s">
        <v>539</v>
      </c>
      <c r="B9" s="25"/>
      <c r="C9" s="25"/>
      <c r="D9" s="25"/>
      <c r="E9" s="25"/>
      <c r="F9" s="25"/>
      <c r="G9" s="25"/>
      <c r="H9" s="25"/>
      <c r="I9" s="25"/>
      <c r="J9" s="25"/>
      <c r="K9" s="25"/>
      <c r="L9" s="25"/>
      <c r="M9" s="25"/>
      <c r="N9" s="25"/>
      <c r="O9" s="25"/>
      <c r="P9" s="25"/>
    </row>
    <row r="10" spans="1:8" ht="13.5">
      <c r="A10" s="27" t="s">
        <v>867</v>
      </c>
      <c r="B10" s="27"/>
      <c r="C10" s="27"/>
      <c r="D10" s="27"/>
      <c r="E10" s="27"/>
      <c r="F10" s="27"/>
      <c r="G10" s="27"/>
      <c r="H10" s="27"/>
    </row>
  </sheetData>
  <sheetProtection/>
  <mergeCells count="1">
    <mergeCell ref="M1:O1"/>
  </mergeCells>
  <printOptions/>
  <pageMargins left="0.984251968503937" right="0.984251968503937" top="0.3937007874015748" bottom="0.3937007874015748" header="0.5118110236220472" footer="0.1968503937007874"/>
  <pageSetup horizontalDpi="600" verticalDpi="600" orientation="landscape" paperSize="9" r:id="rId1"/>
  <headerFooter alignWithMargins="0">
    <oddFooter>&amp;L&amp;"ＭＳ Ｐ明朝,標準"－６－</oddFooter>
  </headerFooter>
</worksheet>
</file>

<file path=xl/worksheets/sheet9.xml><?xml version="1.0" encoding="utf-8"?>
<worksheet xmlns="http://schemas.openxmlformats.org/spreadsheetml/2006/main" xmlns:r="http://schemas.openxmlformats.org/officeDocument/2006/relationships">
  <dimension ref="A1:Y50"/>
  <sheetViews>
    <sheetView view="pageLayout" zoomScaleNormal="90" workbookViewId="0" topLeftCell="A13">
      <selection activeCell="A7" sqref="A1:IV16384"/>
    </sheetView>
  </sheetViews>
  <sheetFormatPr defaultColWidth="9.00390625" defaultRowHeight="13.5"/>
  <cols>
    <col min="1" max="1" width="6.875" style="1" customWidth="1"/>
    <col min="2" max="2" width="5.625" style="1" customWidth="1"/>
    <col min="3" max="7" width="5.50390625" style="1" customWidth="1"/>
    <col min="8" max="8" width="5.375" style="1" customWidth="1"/>
    <col min="9" max="22" width="5.50390625" style="1" customWidth="1"/>
    <col min="23" max="23" width="7.125" style="1" customWidth="1"/>
    <col min="24" max="24" width="4.25390625" style="1" bestFit="1" customWidth="1"/>
    <col min="25" max="27" width="5.375" style="1" customWidth="1"/>
    <col min="28" max="16384" width="9.00390625" style="1" customWidth="1"/>
  </cols>
  <sheetData>
    <row r="1" s="4" customFormat="1" ht="16.5" customHeight="1">
      <c r="A1" s="969" t="s">
        <v>864</v>
      </c>
    </row>
    <row r="2" spans="1:24" s="61" customFormat="1" ht="15" customHeight="1" thickBot="1">
      <c r="A2" s="733" t="s">
        <v>440</v>
      </c>
      <c r="B2" s="90"/>
      <c r="C2" s="90"/>
      <c r="D2" s="90"/>
      <c r="E2" s="90"/>
      <c r="F2" s="90"/>
      <c r="G2" s="90"/>
      <c r="H2" s="90"/>
      <c r="I2" s="90"/>
      <c r="J2" s="90"/>
      <c r="K2" s="90"/>
      <c r="L2" s="90"/>
      <c r="M2" s="90"/>
      <c r="N2" s="90"/>
      <c r="O2" s="1328"/>
      <c r="P2" s="1328"/>
      <c r="Q2" s="90"/>
      <c r="W2" s="1328" t="s">
        <v>221</v>
      </c>
      <c r="X2" s="1328"/>
    </row>
    <row r="3" spans="1:24" ht="12" customHeight="1" thickBot="1">
      <c r="A3" s="318" t="s">
        <v>194</v>
      </c>
      <c r="B3" s="314" t="s">
        <v>195</v>
      </c>
      <c r="C3" s="307" t="s">
        <v>220</v>
      </c>
      <c r="D3" s="307" t="s">
        <v>476</v>
      </c>
      <c r="E3" s="307" t="s">
        <v>477</v>
      </c>
      <c r="F3" s="307" t="s">
        <v>478</v>
      </c>
      <c r="G3" s="307" t="s">
        <v>479</v>
      </c>
      <c r="H3" s="307" t="s">
        <v>480</v>
      </c>
      <c r="I3" s="307" t="s">
        <v>481</v>
      </c>
      <c r="J3" s="307" t="s">
        <v>482</v>
      </c>
      <c r="K3" s="307" t="s">
        <v>483</v>
      </c>
      <c r="L3" s="307" t="s">
        <v>484</v>
      </c>
      <c r="M3" s="307" t="s">
        <v>485</v>
      </c>
      <c r="N3" s="307" t="s">
        <v>486</v>
      </c>
      <c r="O3" s="307" t="s">
        <v>487</v>
      </c>
      <c r="P3" s="307" t="s">
        <v>488</v>
      </c>
      <c r="Q3" s="307" t="s">
        <v>489</v>
      </c>
      <c r="R3" s="307" t="s">
        <v>384</v>
      </c>
      <c r="S3" s="307" t="s">
        <v>357</v>
      </c>
      <c r="T3" s="307" t="s">
        <v>490</v>
      </c>
      <c r="U3" s="307" t="s">
        <v>358</v>
      </c>
      <c r="V3" s="307" t="s">
        <v>198</v>
      </c>
      <c r="W3" s="307" t="s">
        <v>192</v>
      </c>
      <c r="X3" s="308" t="s">
        <v>193</v>
      </c>
    </row>
    <row r="4" spans="1:24" ht="12" customHeight="1">
      <c r="A4" s="319" t="s">
        <v>402</v>
      </c>
      <c r="B4" s="315">
        <f>SUM(C4:X4)</f>
        <v>2482</v>
      </c>
      <c r="C4" s="309">
        <f aca="true" t="shared" si="0" ref="C4:C14">C20+C36</f>
        <v>92</v>
      </c>
      <c r="D4" s="309">
        <f aca="true" t="shared" si="1" ref="D4:X4">D20+D36</f>
        <v>102</v>
      </c>
      <c r="E4" s="309">
        <f t="shared" si="1"/>
        <v>143</v>
      </c>
      <c r="F4" s="309">
        <f t="shared" si="1"/>
        <v>129</v>
      </c>
      <c r="G4" s="309">
        <f t="shared" si="1"/>
        <v>122</v>
      </c>
      <c r="H4" s="309">
        <f t="shared" si="1"/>
        <v>132</v>
      </c>
      <c r="I4" s="309">
        <f t="shared" si="1"/>
        <v>140</v>
      </c>
      <c r="J4" s="309">
        <f t="shared" si="1"/>
        <v>118</v>
      </c>
      <c r="K4" s="309">
        <f t="shared" si="1"/>
        <v>129</v>
      </c>
      <c r="L4" s="309">
        <f t="shared" si="1"/>
        <v>190</v>
      </c>
      <c r="M4" s="309">
        <f t="shared" si="1"/>
        <v>183</v>
      </c>
      <c r="N4" s="309">
        <f t="shared" si="1"/>
        <v>210</v>
      </c>
      <c r="O4" s="309">
        <f t="shared" si="1"/>
        <v>178</v>
      </c>
      <c r="P4" s="309">
        <f t="shared" si="1"/>
        <v>134</v>
      </c>
      <c r="Q4" s="309">
        <f t="shared" si="1"/>
        <v>154</v>
      </c>
      <c r="R4" s="309">
        <f t="shared" si="1"/>
        <v>146</v>
      </c>
      <c r="S4" s="309">
        <f t="shared" si="1"/>
        <v>96</v>
      </c>
      <c r="T4" s="309">
        <f t="shared" si="1"/>
        <v>58</v>
      </c>
      <c r="U4" s="309">
        <f t="shared" si="1"/>
        <v>22</v>
      </c>
      <c r="V4" s="309">
        <f t="shared" si="1"/>
        <v>4</v>
      </c>
      <c r="W4" s="309">
        <f t="shared" si="1"/>
        <v>0</v>
      </c>
      <c r="X4" s="310">
        <f t="shared" si="1"/>
        <v>0</v>
      </c>
    </row>
    <row r="5" spans="1:24" ht="12" customHeight="1">
      <c r="A5" s="320" t="s">
        <v>405</v>
      </c>
      <c r="B5" s="316">
        <f aca="true" t="shared" si="2" ref="B5:B16">SUM(C5:X5)</f>
        <v>7276</v>
      </c>
      <c r="C5" s="64">
        <f t="shared" si="0"/>
        <v>387</v>
      </c>
      <c r="D5" s="64">
        <f aca="true" t="shared" si="3" ref="D5:R5">D21+D37</f>
        <v>330</v>
      </c>
      <c r="E5" s="64">
        <f t="shared" si="3"/>
        <v>325</v>
      </c>
      <c r="F5" s="64">
        <f t="shared" si="3"/>
        <v>497</v>
      </c>
      <c r="G5" s="64">
        <f t="shared" si="3"/>
        <v>327</v>
      </c>
      <c r="H5" s="64">
        <f t="shared" si="3"/>
        <v>462</v>
      </c>
      <c r="I5" s="64">
        <f t="shared" si="3"/>
        <v>560</v>
      </c>
      <c r="J5" s="64">
        <f t="shared" si="3"/>
        <v>408</v>
      </c>
      <c r="K5" s="64">
        <f t="shared" si="3"/>
        <v>407</v>
      </c>
      <c r="L5" s="64">
        <f t="shared" si="3"/>
        <v>435</v>
      </c>
      <c r="M5" s="64">
        <f t="shared" si="3"/>
        <v>463</v>
      </c>
      <c r="N5" s="64">
        <f t="shared" si="3"/>
        <v>561</v>
      </c>
      <c r="O5" s="64">
        <f t="shared" si="3"/>
        <v>400</v>
      </c>
      <c r="P5" s="64">
        <f t="shared" si="3"/>
        <v>364</v>
      </c>
      <c r="Q5" s="64">
        <f t="shared" si="3"/>
        <v>410</v>
      </c>
      <c r="R5" s="64">
        <f t="shared" si="3"/>
        <v>397</v>
      </c>
      <c r="S5" s="64">
        <f aca="true" t="shared" si="4" ref="S5:X5">S21+S37</f>
        <v>263</v>
      </c>
      <c r="T5" s="64">
        <f t="shared" si="4"/>
        <v>170</v>
      </c>
      <c r="U5" s="64">
        <f t="shared" si="4"/>
        <v>71</v>
      </c>
      <c r="V5" s="64">
        <f t="shared" si="4"/>
        <v>33</v>
      </c>
      <c r="W5" s="64">
        <f t="shared" si="4"/>
        <v>2</v>
      </c>
      <c r="X5" s="311">
        <f t="shared" si="4"/>
        <v>4</v>
      </c>
    </row>
    <row r="6" spans="1:24" ht="12" customHeight="1">
      <c r="A6" s="320" t="s">
        <v>406</v>
      </c>
      <c r="B6" s="316">
        <f t="shared" si="2"/>
        <v>5460</v>
      </c>
      <c r="C6" s="64">
        <f t="shared" si="0"/>
        <v>248</v>
      </c>
      <c r="D6" s="64">
        <f aca="true" t="shared" si="5" ref="D6:X6">D22+D38</f>
        <v>286</v>
      </c>
      <c r="E6" s="64">
        <f t="shared" si="5"/>
        <v>258</v>
      </c>
      <c r="F6" s="64">
        <f t="shared" si="5"/>
        <v>247</v>
      </c>
      <c r="G6" s="64">
        <f t="shared" si="5"/>
        <v>237</v>
      </c>
      <c r="H6" s="64">
        <f t="shared" si="5"/>
        <v>357</v>
      </c>
      <c r="I6" s="64">
        <f t="shared" si="5"/>
        <v>361</v>
      </c>
      <c r="J6" s="64">
        <f t="shared" si="5"/>
        <v>314</v>
      </c>
      <c r="K6" s="64">
        <f t="shared" si="5"/>
        <v>338</v>
      </c>
      <c r="L6" s="64">
        <f t="shared" si="5"/>
        <v>336</v>
      </c>
      <c r="M6" s="64">
        <f t="shared" si="5"/>
        <v>420</v>
      </c>
      <c r="N6" s="64">
        <f t="shared" si="5"/>
        <v>442</v>
      </c>
      <c r="O6" s="64">
        <f t="shared" si="5"/>
        <v>333</v>
      </c>
      <c r="P6" s="64">
        <f t="shared" si="5"/>
        <v>278</v>
      </c>
      <c r="Q6" s="64">
        <f t="shared" si="5"/>
        <v>285</v>
      </c>
      <c r="R6" s="64">
        <f t="shared" si="5"/>
        <v>267</v>
      </c>
      <c r="S6" s="64">
        <f t="shared" si="5"/>
        <v>198</v>
      </c>
      <c r="T6" s="64">
        <f t="shared" si="5"/>
        <v>138</v>
      </c>
      <c r="U6" s="64">
        <f t="shared" si="5"/>
        <v>79</v>
      </c>
      <c r="V6" s="64">
        <f t="shared" si="5"/>
        <v>36</v>
      </c>
      <c r="W6" s="64">
        <f t="shared" si="5"/>
        <v>2</v>
      </c>
      <c r="X6" s="311">
        <f t="shared" si="5"/>
        <v>0</v>
      </c>
    </row>
    <row r="7" spans="1:24" ht="12" customHeight="1">
      <c r="A7" s="320" t="s">
        <v>407</v>
      </c>
      <c r="B7" s="316">
        <f t="shared" si="2"/>
        <v>6039</v>
      </c>
      <c r="C7" s="64">
        <f t="shared" si="0"/>
        <v>277</v>
      </c>
      <c r="D7" s="64">
        <f aca="true" t="shared" si="6" ref="D7:R7">D23+D39</f>
        <v>319</v>
      </c>
      <c r="E7" s="64">
        <f t="shared" si="6"/>
        <v>329</v>
      </c>
      <c r="F7" s="64">
        <f t="shared" si="6"/>
        <v>307</v>
      </c>
      <c r="G7" s="64">
        <f t="shared" si="6"/>
        <v>273</v>
      </c>
      <c r="H7" s="64">
        <f t="shared" si="6"/>
        <v>423</v>
      </c>
      <c r="I7" s="64">
        <f t="shared" si="6"/>
        <v>467</v>
      </c>
      <c r="J7" s="64">
        <f t="shared" si="6"/>
        <v>336</v>
      </c>
      <c r="K7" s="64">
        <f t="shared" si="6"/>
        <v>371</v>
      </c>
      <c r="L7" s="64">
        <f t="shared" si="6"/>
        <v>332</v>
      </c>
      <c r="M7" s="64">
        <f t="shared" si="6"/>
        <v>389</v>
      </c>
      <c r="N7" s="64">
        <f t="shared" si="6"/>
        <v>467</v>
      </c>
      <c r="O7" s="64">
        <f t="shared" si="6"/>
        <v>357</v>
      </c>
      <c r="P7" s="64">
        <f t="shared" si="6"/>
        <v>341</v>
      </c>
      <c r="Q7" s="64">
        <f t="shared" si="6"/>
        <v>307</v>
      </c>
      <c r="R7" s="64">
        <f t="shared" si="6"/>
        <v>279</v>
      </c>
      <c r="S7" s="64">
        <f aca="true" t="shared" si="7" ref="S7:X7">S23+S39</f>
        <v>206</v>
      </c>
      <c r="T7" s="64">
        <f t="shared" si="7"/>
        <v>154</v>
      </c>
      <c r="U7" s="64">
        <f t="shared" si="7"/>
        <v>82</v>
      </c>
      <c r="V7" s="64">
        <f t="shared" si="7"/>
        <v>23</v>
      </c>
      <c r="W7" s="64">
        <f t="shared" si="7"/>
        <v>0</v>
      </c>
      <c r="X7" s="311">
        <f t="shared" si="7"/>
        <v>0</v>
      </c>
    </row>
    <row r="8" spans="1:24" ht="12" customHeight="1">
      <c r="A8" s="320" t="s">
        <v>408</v>
      </c>
      <c r="B8" s="316">
        <f t="shared" si="2"/>
        <v>3504</v>
      </c>
      <c r="C8" s="64">
        <f t="shared" si="0"/>
        <v>105</v>
      </c>
      <c r="D8" s="64">
        <f aca="true" t="shared" si="8" ref="D8:R8">D24+D40</f>
        <v>141</v>
      </c>
      <c r="E8" s="64">
        <f t="shared" si="8"/>
        <v>147</v>
      </c>
      <c r="F8" s="64">
        <f t="shared" si="8"/>
        <v>130</v>
      </c>
      <c r="G8" s="64">
        <f t="shared" si="8"/>
        <v>119</v>
      </c>
      <c r="H8" s="64">
        <f t="shared" si="8"/>
        <v>135</v>
      </c>
      <c r="I8" s="64">
        <f t="shared" si="8"/>
        <v>206</v>
      </c>
      <c r="J8" s="64">
        <f t="shared" si="8"/>
        <v>185</v>
      </c>
      <c r="K8" s="64">
        <f t="shared" si="8"/>
        <v>193</v>
      </c>
      <c r="L8" s="64">
        <f t="shared" si="8"/>
        <v>202</v>
      </c>
      <c r="M8" s="64">
        <f t="shared" si="8"/>
        <v>234</v>
      </c>
      <c r="N8" s="64">
        <f t="shared" si="8"/>
        <v>316</v>
      </c>
      <c r="O8" s="64">
        <f t="shared" si="8"/>
        <v>239</v>
      </c>
      <c r="P8" s="64">
        <f t="shared" si="8"/>
        <v>248</v>
      </c>
      <c r="Q8" s="64">
        <f t="shared" si="8"/>
        <v>285</v>
      </c>
      <c r="R8" s="64">
        <f t="shared" si="8"/>
        <v>262</v>
      </c>
      <c r="S8" s="64">
        <f aca="true" t="shared" si="9" ref="S8:X8">S24+S40</f>
        <v>204</v>
      </c>
      <c r="T8" s="64">
        <f t="shared" si="9"/>
        <v>86</v>
      </c>
      <c r="U8" s="64">
        <f t="shared" si="9"/>
        <v>52</v>
      </c>
      <c r="V8" s="64">
        <f t="shared" si="9"/>
        <v>14</v>
      </c>
      <c r="W8" s="64">
        <f t="shared" si="9"/>
        <v>1</v>
      </c>
      <c r="X8" s="311">
        <f t="shared" si="9"/>
        <v>0</v>
      </c>
    </row>
    <row r="9" spans="1:24" ht="12" customHeight="1">
      <c r="A9" s="320" t="s">
        <v>409</v>
      </c>
      <c r="B9" s="316">
        <f t="shared" si="2"/>
        <v>4567</v>
      </c>
      <c r="C9" s="64">
        <f t="shared" si="0"/>
        <v>120</v>
      </c>
      <c r="D9" s="64">
        <f aca="true" t="shared" si="10" ref="D9:R9">D25+D41</f>
        <v>200</v>
      </c>
      <c r="E9" s="64">
        <f t="shared" si="10"/>
        <v>276</v>
      </c>
      <c r="F9" s="64">
        <f t="shared" si="10"/>
        <v>215</v>
      </c>
      <c r="G9" s="64">
        <f t="shared" si="10"/>
        <v>141</v>
      </c>
      <c r="H9" s="64">
        <f t="shared" si="10"/>
        <v>183</v>
      </c>
      <c r="I9" s="64">
        <f t="shared" si="10"/>
        <v>220</v>
      </c>
      <c r="J9" s="64">
        <f t="shared" si="10"/>
        <v>216</v>
      </c>
      <c r="K9" s="64">
        <f t="shared" si="10"/>
        <v>268</v>
      </c>
      <c r="L9" s="64">
        <f t="shared" si="10"/>
        <v>276</v>
      </c>
      <c r="M9" s="64">
        <f t="shared" si="10"/>
        <v>272</v>
      </c>
      <c r="N9" s="64">
        <f t="shared" si="10"/>
        <v>352</v>
      </c>
      <c r="O9" s="64">
        <f t="shared" si="10"/>
        <v>322</v>
      </c>
      <c r="P9" s="64">
        <f t="shared" si="10"/>
        <v>354</v>
      </c>
      <c r="Q9" s="64">
        <f t="shared" si="10"/>
        <v>379</v>
      </c>
      <c r="R9" s="64">
        <f t="shared" si="10"/>
        <v>338</v>
      </c>
      <c r="S9" s="64">
        <f aca="true" t="shared" si="11" ref="S9:X9">S25+S41</f>
        <v>222</v>
      </c>
      <c r="T9" s="64">
        <f t="shared" si="11"/>
        <v>126</v>
      </c>
      <c r="U9" s="64">
        <f t="shared" si="11"/>
        <v>69</v>
      </c>
      <c r="V9" s="64">
        <f t="shared" si="11"/>
        <v>17</v>
      </c>
      <c r="W9" s="64">
        <f t="shared" si="11"/>
        <v>1</v>
      </c>
      <c r="X9" s="311">
        <f t="shared" si="11"/>
        <v>0</v>
      </c>
    </row>
    <row r="10" spans="1:24" ht="12" customHeight="1">
      <c r="A10" s="320" t="s">
        <v>410</v>
      </c>
      <c r="B10" s="316">
        <f t="shared" si="2"/>
        <v>1103</v>
      </c>
      <c r="C10" s="64">
        <f t="shared" si="0"/>
        <v>32</v>
      </c>
      <c r="D10" s="64">
        <f aca="true" t="shared" si="12" ref="D10:R10">D26+D42</f>
        <v>39</v>
      </c>
      <c r="E10" s="64">
        <f t="shared" si="12"/>
        <v>53</v>
      </c>
      <c r="F10" s="64">
        <f t="shared" si="12"/>
        <v>59</v>
      </c>
      <c r="G10" s="64">
        <f t="shared" si="12"/>
        <v>52</v>
      </c>
      <c r="H10" s="64">
        <f t="shared" si="12"/>
        <v>53</v>
      </c>
      <c r="I10" s="64">
        <f t="shared" si="12"/>
        <v>38</v>
      </c>
      <c r="J10" s="64">
        <f t="shared" si="12"/>
        <v>41</v>
      </c>
      <c r="K10" s="64">
        <f t="shared" si="12"/>
        <v>66</v>
      </c>
      <c r="L10" s="64">
        <f t="shared" si="12"/>
        <v>74</v>
      </c>
      <c r="M10" s="64">
        <f t="shared" si="12"/>
        <v>98</v>
      </c>
      <c r="N10" s="64">
        <f t="shared" si="12"/>
        <v>84</v>
      </c>
      <c r="O10" s="64">
        <f t="shared" si="12"/>
        <v>55</v>
      </c>
      <c r="P10" s="64">
        <f t="shared" si="12"/>
        <v>76</v>
      </c>
      <c r="Q10" s="64">
        <f t="shared" si="12"/>
        <v>96</v>
      </c>
      <c r="R10" s="64">
        <f t="shared" si="12"/>
        <v>99</v>
      </c>
      <c r="S10" s="64">
        <f aca="true" t="shared" si="13" ref="S10:X10">S26+S42</f>
        <v>46</v>
      </c>
      <c r="T10" s="64">
        <f t="shared" si="13"/>
        <v>21</v>
      </c>
      <c r="U10" s="64">
        <f t="shared" si="13"/>
        <v>18</v>
      </c>
      <c r="V10" s="64">
        <f t="shared" si="13"/>
        <v>3</v>
      </c>
      <c r="W10" s="64">
        <f t="shared" si="13"/>
        <v>0</v>
      </c>
      <c r="X10" s="311">
        <f t="shared" si="13"/>
        <v>0</v>
      </c>
    </row>
    <row r="11" spans="1:24" ht="12" customHeight="1">
      <c r="A11" s="320" t="s">
        <v>403</v>
      </c>
      <c r="B11" s="316">
        <f t="shared" si="2"/>
        <v>5531</v>
      </c>
      <c r="C11" s="64">
        <f t="shared" si="0"/>
        <v>276</v>
      </c>
      <c r="D11" s="64">
        <f aca="true" t="shared" si="14" ref="D11:R11">D27+D43</f>
        <v>292</v>
      </c>
      <c r="E11" s="64">
        <f t="shared" si="14"/>
        <v>282</v>
      </c>
      <c r="F11" s="64">
        <f t="shared" si="14"/>
        <v>361</v>
      </c>
      <c r="G11" s="64">
        <f t="shared" si="14"/>
        <v>255</v>
      </c>
      <c r="H11" s="64">
        <f t="shared" si="14"/>
        <v>331</v>
      </c>
      <c r="I11" s="64">
        <f t="shared" si="14"/>
        <v>388</v>
      </c>
      <c r="J11" s="64">
        <f t="shared" si="14"/>
        <v>300</v>
      </c>
      <c r="K11" s="64">
        <f t="shared" si="14"/>
        <v>320</v>
      </c>
      <c r="L11" s="64">
        <f t="shared" si="14"/>
        <v>332</v>
      </c>
      <c r="M11" s="64">
        <f t="shared" si="14"/>
        <v>489</v>
      </c>
      <c r="N11" s="64">
        <f t="shared" si="14"/>
        <v>445</v>
      </c>
      <c r="O11" s="64">
        <f t="shared" si="14"/>
        <v>329</v>
      </c>
      <c r="P11" s="64">
        <f t="shared" si="14"/>
        <v>291</v>
      </c>
      <c r="Q11" s="64">
        <f t="shared" si="14"/>
        <v>274</v>
      </c>
      <c r="R11" s="64">
        <f t="shared" si="14"/>
        <v>271</v>
      </c>
      <c r="S11" s="64">
        <f aca="true" t="shared" si="15" ref="S11:X11">S27+S43</f>
        <v>171</v>
      </c>
      <c r="T11" s="64">
        <f t="shared" si="15"/>
        <v>79</v>
      </c>
      <c r="U11" s="64">
        <f t="shared" si="15"/>
        <v>39</v>
      </c>
      <c r="V11" s="64">
        <f t="shared" si="15"/>
        <v>6</v>
      </c>
      <c r="W11" s="64">
        <f t="shared" si="15"/>
        <v>0</v>
      </c>
      <c r="X11" s="311">
        <f t="shared" si="15"/>
        <v>0</v>
      </c>
    </row>
    <row r="12" spans="1:24" ht="12" customHeight="1">
      <c r="A12" s="320" t="s">
        <v>473</v>
      </c>
      <c r="B12" s="316">
        <f t="shared" si="2"/>
        <v>1603</v>
      </c>
      <c r="C12" s="64">
        <f t="shared" si="0"/>
        <v>43</v>
      </c>
      <c r="D12" s="64">
        <f aca="true" t="shared" si="16" ref="D12:R12">D28+D44</f>
        <v>49</v>
      </c>
      <c r="E12" s="64">
        <f t="shared" si="16"/>
        <v>63</v>
      </c>
      <c r="F12" s="64">
        <f t="shared" si="16"/>
        <v>91</v>
      </c>
      <c r="G12" s="64">
        <f t="shared" si="16"/>
        <v>77</v>
      </c>
      <c r="H12" s="64">
        <f t="shared" si="16"/>
        <v>79</v>
      </c>
      <c r="I12" s="64">
        <f t="shared" si="16"/>
        <v>65</v>
      </c>
      <c r="J12" s="64">
        <f t="shared" si="16"/>
        <v>52</v>
      </c>
      <c r="K12" s="64">
        <f t="shared" si="16"/>
        <v>69</v>
      </c>
      <c r="L12" s="64">
        <f t="shared" si="16"/>
        <v>113</v>
      </c>
      <c r="M12" s="64">
        <f t="shared" si="16"/>
        <v>143</v>
      </c>
      <c r="N12" s="64">
        <f t="shared" si="16"/>
        <v>159</v>
      </c>
      <c r="O12" s="64">
        <f t="shared" si="16"/>
        <v>101</v>
      </c>
      <c r="P12" s="64">
        <f t="shared" si="16"/>
        <v>103</v>
      </c>
      <c r="Q12" s="64">
        <f t="shared" si="16"/>
        <v>132</v>
      </c>
      <c r="R12" s="64">
        <f t="shared" si="16"/>
        <v>120</v>
      </c>
      <c r="S12" s="64">
        <f aca="true" t="shared" si="17" ref="S12:X12">S28+S44</f>
        <v>83</v>
      </c>
      <c r="T12" s="64">
        <f t="shared" si="17"/>
        <v>39</v>
      </c>
      <c r="U12" s="64">
        <f t="shared" si="17"/>
        <v>18</v>
      </c>
      <c r="V12" s="64">
        <f t="shared" si="17"/>
        <v>3</v>
      </c>
      <c r="W12" s="64">
        <f t="shared" si="17"/>
        <v>1</v>
      </c>
      <c r="X12" s="311">
        <f t="shared" si="17"/>
        <v>0</v>
      </c>
    </row>
    <row r="13" spans="1:24" ht="12" customHeight="1">
      <c r="A13" s="320" t="s">
        <v>474</v>
      </c>
      <c r="B13" s="316">
        <f>SUM(C13:X13)</f>
        <v>2408</v>
      </c>
      <c r="C13" s="64">
        <f t="shared" si="0"/>
        <v>66</v>
      </c>
      <c r="D13" s="64">
        <f aca="true" t="shared" si="18" ref="D13:R14">D29+D45</f>
        <v>97</v>
      </c>
      <c r="E13" s="64">
        <f t="shared" si="18"/>
        <v>117</v>
      </c>
      <c r="F13" s="64">
        <f t="shared" si="18"/>
        <v>141</v>
      </c>
      <c r="G13" s="64">
        <f t="shared" si="18"/>
        <v>109</v>
      </c>
      <c r="H13" s="64">
        <f t="shared" si="18"/>
        <v>106</v>
      </c>
      <c r="I13" s="64">
        <f t="shared" si="18"/>
        <v>85</v>
      </c>
      <c r="J13" s="64">
        <f t="shared" si="18"/>
        <v>100</v>
      </c>
      <c r="K13" s="64">
        <f t="shared" si="18"/>
        <v>126</v>
      </c>
      <c r="L13" s="64">
        <f t="shared" si="18"/>
        <v>176</v>
      </c>
      <c r="M13" s="64">
        <f t="shared" si="18"/>
        <v>240</v>
      </c>
      <c r="N13" s="64">
        <f t="shared" si="18"/>
        <v>182</v>
      </c>
      <c r="O13" s="64">
        <f t="shared" si="18"/>
        <v>143</v>
      </c>
      <c r="P13" s="64">
        <f t="shared" si="18"/>
        <v>145</v>
      </c>
      <c r="Q13" s="64">
        <f t="shared" si="18"/>
        <v>179</v>
      </c>
      <c r="R13" s="64">
        <f t="shared" si="18"/>
        <v>172</v>
      </c>
      <c r="S13" s="64">
        <f aca="true" t="shared" si="19" ref="S13:W14">S29+S45</f>
        <v>132</v>
      </c>
      <c r="T13" s="64">
        <f t="shared" si="19"/>
        <v>56</v>
      </c>
      <c r="U13" s="64">
        <f t="shared" si="19"/>
        <v>22</v>
      </c>
      <c r="V13" s="64">
        <f t="shared" si="19"/>
        <v>7</v>
      </c>
      <c r="W13" s="64">
        <f t="shared" si="19"/>
        <v>2</v>
      </c>
      <c r="X13" s="311">
        <f>X29+X45</f>
        <v>5</v>
      </c>
    </row>
    <row r="14" spans="1:24" ht="12" customHeight="1">
      <c r="A14" s="320" t="s">
        <v>475</v>
      </c>
      <c r="B14" s="316">
        <f>SUM(C14:X14)</f>
        <v>6624</v>
      </c>
      <c r="C14" s="64">
        <f t="shared" si="0"/>
        <v>310</v>
      </c>
      <c r="D14" s="64">
        <f t="shared" si="18"/>
        <v>286</v>
      </c>
      <c r="E14" s="64">
        <f t="shared" si="18"/>
        <v>326</v>
      </c>
      <c r="F14" s="64">
        <f t="shared" si="18"/>
        <v>320</v>
      </c>
      <c r="G14" s="64">
        <f t="shared" si="18"/>
        <v>300</v>
      </c>
      <c r="H14" s="64">
        <f t="shared" si="18"/>
        <v>425</v>
      </c>
      <c r="I14" s="64">
        <f t="shared" si="18"/>
        <v>424</v>
      </c>
      <c r="J14" s="64">
        <f t="shared" si="18"/>
        <v>340</v>
      </c>
      <c r="K14" s="64">
        <f t="shared" si="18"/>
        <v>334</v>
      </c>
      <c r="L14" s="64">
        <f t="shared" si="18"/>
        <v>385</v>
      </c>
      <c r="M14" s="64">
        <f t="shared" si="18"/>
        <v>538</v>
      </c>
      <c r="N14" s="64">
        <f t="shared" si="18"/>
        <v>587</v>
      </c>
      <c r="O14" s="64">
        <f t="shared" si="18"/>
        <v>472</v>
      </c>
      <c r="P14" s="64">
        <f t="shared" si="18"/>
        <v>395</v>
      </c>
      <c r="Q14" s="64">
        <f t="shared" si="18"/>
        <v>381</v>
      </c>
      <c r="R14" s="64">
        <f t="shared" si="18"/>
        <v>328</v>
      </c>
      <c r="S14" s="64">
        <f t="shared" si="19"/>
        <v>265</v>
      </c>
      <c r="T14" s="64">
        <f t="shared" si="19"/>
        <v>116</v>
      </c>
      <c r="U14" s="64">
        <f t="shared" si="19"/>
        <v>78</v>
      </c>
      <c r="V14" s="64">
        <f t="shared" si="19"/>
        <v>9</v>
      </c>
      <c r="W14" s="64">
        <f t="shared" si="19"/>
        <v>1</v>
      </c>
      <c r="X14" s="311">
        <f>X30+X46</f>
        <v>4</v>
      </c>
    </row>
    <row r="15" spans="1:24" ht="12" customHeight="1">
      <c r="A15" s="321" t="s">
        <v>404</v>
      </c>
      <c r="B15" s="316">
        <f t="shared" si="2"/>
        <v>1814</v>
      </c>
      <c r="C15" s="64">
        <f aca="true" t="shared" si="20" ref="C15:R16">C31+C47</f>
        <v>69</v>
      </c>
      <c r="D15" s="64">
        <f t="shared" si="20"/>
        <v>65</v>
      </c>
      <c r="E15" s="64">
        <f t="shared" si="20"/>
        <v>91</v>
      </c>
      <c r="F15" s="64">
        <f t="shared" si="20"/>
        <v>88</v>
      </c>
      <c r="G15" s="64">
        <f t="shared" si="20"/>
        <v>82</v>
      </c>
      <c r="H15" s="64">
        <f t="shared" si="20"/>
        <v>80</v>
      </c>
      <c r="I15" s="64">
        <f t="shared" si="20"/>
        <v>98</v>
      </c>
      <c r="J15" s="64">
        <f t="shared" si="20"/>
        <v>89</v>
      </c>
      <c r="K15" s="64">
        <f t="shared" si="20"/>
        <v>105</v>
      </c>
      <c r="L15" s="64">
        <f t="shared" si="20"/>
        <v>121</v>
      </c>
      <c r="M15" s="64">
        <f t="shared" si="20"/>
        <v>135</v>
      </c>
      <c r="N15" s="64">
        <f t="shared" si="20"/>
        <v>156</v>
      </c>
      <c r="O15" s="64">
        <f t="shared" si="20"/>
        <v>123</v>
      </c>
      <c r="P15" s="64">
        <f t="shared" si="20"/>
        <v>119</v>
      </c>
      <c r="Q15" s="64">
        <f t="shared" si="20"/>
        <v>129</v>
      </c>
      <c r="R15" s="64">
        <f t="shared" si="20"/>
        <v>117</v>
      </c>
      <c r="S15" s="64">
        <f aca="true" t="shared" si="21" ref="S15:X16">S31+S47</f>
        <v>83</v>
      </c>
      <c r="T15" s="64">
        <f t="shared" si="21"/>
        <v>42</v>
      </c>
      <c r="U15" s="64">
        <f t="shared" si="21"/>
        <v>17</v>
      </c>
      <c r="V15" s="64">
        <f t="shared" si="21"/>
        <v>5</v>
      </c>
      <c r="W15" s="64">
        <f t="shared" si="21"/>
        <v>0</v>
      </c>
      <c r="X15" s="311">
        <f t="shared" si="21"/>
        <v>0</v>
      </c>
    </row>
    <row r="16" spans="1:24" ht="12" customHeight="1">
      <c r="A16" s="321" t="s">
        <v>322</v>
      </c>
      <c r="B16" s="317">
        <f t="shared" si="2"/>
        <v>4181</v>
      </c>
      <c r="C16" s="74">
        <f t="shared" si="20"/>
        <v>133</v>
      </c>
      <c r="D16" s="74">
        <f t="shared" si="20"/>
        <v>169</v>
      </c>
      <c r="E16" s="74">
        <f t="shared" si="20"/>
        <v>216</v>
      </c>
      <c r="F16" s="74">
        <f t="shared" si="20"/>
        <v>231</v>
      </c>
      <c r="G16" s="74">
        <f t="shared" si="20"/>
        <v>187</v>
      </c>
      <c r="H16" s="74">
        <f t="shared" si="20"/>
        <v>184</v>
      </c>
      <c r="I16" s="74">
        <f t="shared" si="20"/>
        <v>200</v>
      </c>
      <c r="J16" s="74">
        <f t="shared" si="20"/>
        <v>187</v>
      </c>
      <c r="K16" s="74">
        <f t="shared" si="20"/>
        <v>200</v>
      </c>
      <c r="L16" s="74">
        <f t="shared" si="20"/>
        <v>268</v>
      </c>
      <c r="M16" s="74">
        <f t="shared" si="20"/>
        <v>327</v>
      </c>
      <c r="N16" s="74">
        <f t="shared" si="20"/>
        <v>337</v>
      </c>
      <c r="O16" s="74">
        <f t="shared" si="20"/>
        <v>263</v>
      </c>
      <c r="P16" s="74">
        <f t="shared" si="20"/>
        <v>242</v>
      </c>
      <c r="Q16" s="74">
        <f t="shared" si="20"/>
        <v>294</v>
      </c>
      <c r="R16" s="74">
        <f t="shared" si="20"/>
        <v>304</v>
      </c>
      <c r="S16" s="74">
        <f t="shared" si="21"/>
        <v>229</v>
      </c>
      <c r="T16" s="74">
        <f t="shared" si="21"/>
        <v>122</v>
      </c>
      <c r="U16" s="74">
        <f t="shared" si="21"/>
        <v>74</v>
      </c>
      <c r="V16" s="74">
        <f t="shared" si="21"/>
        <v>11</v>
      </c>
      <c r="W16" s="74">
        <f t="shared" si="21"/>
        <v>3</v>
      </c>
      <c r="X16" s="313">
        <f t="shared" si="21"/>
        <v>0</v>
      </c>
    </row>
    <row r="17" spans="1:24" ht="12" customHeight="1" thickBot="1">
      <c r="A17" s="773" t="s">
        <v>195</v>
      </c>
      <c r="B17" s="774">
        <f>SUM(B4:B16)</f>
        <v>52592</v>
      </c>
      <c r="C17" s="775">
        <f aca="true" t="shared" si="22" ref="C17:X17">SUM(C4:C16)</f>
        <v>2158</v>
      </c>
      <c r="D17" s="775">
        <f t="shared" si="22"/>
        <v>2375</v>
      </c>
      <c r="E17" s="775">
        <f t="shared" si="22"/>
        <v>2626</v>
      </c>
      <c r="F17" s="775">
        <f t="shared" si="22"/>
        <v>2816</v>
      </c>
      <c r="G17" s="775">
        <f t="shared" si="22"/>
        <v>2281</v>
      </c>
      <c r="H17" s="775">
        <f t="shared" si="22"/>
        <v>2950</v>
      </c>
      <c r="I17" s="775">
        <f t="shared" si="22"/>
        <v>3252</v>
      </c>
      <c r="J17" s="775">
        <f t="shared" si="22"/>
        <v>2686</v>
      </c>
      <c r="K17" s="775">
        <f t="shared" si="22"/>
        <v>2926</v>
      </c>
      <c r="L17" s="775">
        <f t="shared" si="22"/>
        <v>3240</v>
      </c>
      <c r="M17" s="775">
        <f t="shared" si="22"/>
        <v>3931</v>
      </c>
      <c r="N17" s="775">
        <f t="shared" si="22"/>
        <v>4298</v>
      </c>
      <c r="O17" s="775">
        <f t="shared" si="22"/>
        <v>3315</v>
      </c>
      <c r="P17" s="775">
        <f t="shared" si="22"/>
        <v>3090</v>
      </c>
      <c r="Q17" s="775">
        <f t="shared" si="22"/>
        <v>3305</v>
      </c>
      <c r="R17" s="775">
        <f t="shared" si="22"/>
        <v>3100</v>
      </c>
      <c r="S17" s="775">
        <f t="shared" si="22"/>
        <v>2198</v>
      </c>
      <c r="T17" s="775">
        <f t="shared" si="22"/>
        <v>1207</v>
      </c>
      <c r="U17" s="775">
        <f t="shared" si="22"/>
        <v>641</v>
      </c>
      <c r="V17" s="775">
        <f t="shared" si="22"/>
        <v>171</v>
      </c>
      <c r="W17" s="775">
        <f t="shared" si="22"/>
        <v>13</v>
      </c>
      <c r="X17" s="776">
        <f t="shared" si="22"/>
        <v>13</v>
      </c>
    </row>
    <row r="18" spans="1:24" s="61" customFormat="1" ht="15.75" customHeight="1" thickBot="1">
      <c r="A18" s="734" t="s">
        <v>196</v>
      </c>
      <c r="B18" s="92"/>
      <c r="O18" s="93"/>
      <c r="P18" s="93"/>
      <c r="V18" s="1328" t="s">
        <v>221</v>
      </c>
      <c r="W18" s="1252"/>
      <c r="X18" s="1252"/>
    </row>
    <row r="19" spans="1:24" ht="12" customHeight="1" thickBot="1">
      <c r="A19" s="318" t="s">
        <v>194</v>
      </c>
      <c r="B19" s="314" t="s">
        <v>195</v>
      </c>
      <c r="C19" s="307" t="s">
        <v>220</v>
      </c>
      <c r="D19" s="307" t="s">
        <v>476</v>
      </c>
      <c r="E19" s="307" t="s">
        <v>477</v>
      </c>
      <c r="F19" s="307" t="s">
        <v>478</v>
      </c>
      <c r="G19" s="307" t="s">
        <v>479</v>
      </c>
      <c r="H19" s="307" t="s">
        <v>480</v>
      </c>
      <c r="I19" s="307" t="s">
        <v>481</v>
      </c>
      <c r="J19" s="307" t="s">
        <v>482</v>
      </c>
      <c r="K19" s="307" t="s">
        <v>483</v>
      </c>
      <c r="L19" s="307" t="s">
        <v>484</v>
      </c>
      <c r="M19" s="307" t="s">
        <v>485</v>
      </c>
      <c r="N19" s="307" t="s">
        <v>486</v>
      </c>
      <c r="O19" s="307" t="s">
        <v>487</v>
      </c>
      <c r="P19" s="307" t="s">
        <v>488</v>
      </c>
      <c r="Q19" s="307" t="s">
        <v>489</v>
      </c>
      <c r="R19" s="307" t="s">
        <v>384</v>
      </c>
      <c r="S19" s="307" t="s">
        <v>357</v>
      </c>
      <c r="T19" s="307" t="s">
        <v>490</v>
      </c>
      <c r="U19" s="307" t="s">
        <v>358</v>
      </c>
      <c r="V19" s="307" t="s">
        <v>198</v>
      </c>
      <c r="W19" s="307" t="s">
        <v>192</v>
      </c>
      <c r="X19" s="312" t="s">
        <v>193</v>
      </c>
    </row>
    <row r="20" spans="1:24" ht="10.5" customHeight="1">
      <c r="A20" s="319" t="s">
        <v>402</v>
      </c>
      <c r="B20" s="315">
        <f>SUM(C20:X20)</f>
        <v>1166</v>
      </c>
      <c r="C20" s="309">
        <v>53</v>
      </c>
      <c r="D20" s="309">
        <v>46</v>
      </c>
      <c r="E20" s="309">
        <v>66</v>
      </c>
      <c r="F20" s="309">
        <v>60</v>
      </c>
      <c r="G20" s="309">
        <v>58</v>
      </c>
      <c r="H20" s="309">
        <v>70</v>
      </c>
      <c r="I20" s="309">
        <v>66</v>
      </c>
      <c r="J20" s="309">
        <v>75</v>
      </c>
      <c r="K20" s="309">
        <v>57</v>
      </c>
      <c r="L20" s="309">
        <v>92</v>
      </c>
      <c r="M20" s="309">
        <v>86</v>
      </c>
      <c r="N20" s="309">
        <v>100</v>
      </c>
      <c r="O20" s="309">
        <v>94</v>
      </c>
      <c r="P20" s="309">
        <v>56</v>
      </c>
      <c r="Q20" s="309">
        <v>67</v>
      </c>
      <c r="R20" s="309">
        <v>61</v>
      </c>
      <c r="S20" s="309">
        <v>38</v>
      </c>
      <c r="T20" s="309">
        <v>15</v>
      </c>
      <c r="U20" s="309">
        <v>6</v>
      </c>
      <c r="V20" s="309">
        <v>0</v>
      </c>
      <c r="W20" s="309">
        <v>0</v>
      </c>
      <c r="X20" s="310">
        <v>0</v>
      </c>
    </row>
    <row r="21" spans="1:24" ht="12" customHeight="1">
      <c r="A21" s="320" t="s">
        <v>405</v>
      </c>
      <c r="B21" s="316">
        <f aca="true" t="shared" si="23" ref="B21:B32">SUM(C21:X21)</f>
        <v>3338</v>
      </c>
      <c r="C21" s="64">
        <v>202</v>
      </c>
      <c r="D21" s="64">
        <v>170</v>
      </c>
      <c r="E21" s="64">
        <v>155</v>
      </c>
      <c r="F21" s="64">
        <v>236</v>
      </c>
      <c r="G21" s="64">
        <v>143</v>
      </c>
      <c r="H21" s="64">
        <v>214</v>
      </c>
      <c r="I21" s="64">
        <v>272</v>
      </c>
      <c r="J21" s="64">
        <v>193</v>
      </c>
      <c r="K21" s="64">
        <v>186</v>
      </c>
      <c r="L21" s="64">
        <v>200</v>
      </c>
      <c r="M21" s="64">
        <v>229</v>
      </c>
      <c r="N21" s="64">
        <v>282</v>
      </c>
      <c r="O21" s="64">
        <v>196</v>
      </c>
      <c r="P21" s="64">
        <v>159</v>
      </c>
      <c r="Q21" s="64">
        <v>179</v>
      </c>
      <c r="R21" s="64">
        <v>175</v>
      </c>
      <c r="S21" s="64">
        <v>81</v>
      </c>
      <c r="T21" s="64">
        <v>43</v>
      </c>
      <c r="U21" s="64">
        <v>15</v>
      </c>
      <c r="V21" s="64">
        <v>6</v>
      </c>
      <c r="W21" s="64">
        <v>1</v>
      </c>
      <c r="X21" s="311">
        <v>1</v>
      </c>
    </row>
    <row r="22" spans="1:24" ht="12" customHeight="1">
      <c r="A22" s="320" t="s">
        <v>406</v>
      </c>
      <c r="B22" s="316">
        <f t="shared" si="23"/>
        <v>2601</v>
      </c>
      <c r="C22" s="64">
        <v>137</v>
      </c>
      <c r="D22" s="64">
        <v>157</v>
      </c>
      <c r="E22" s="64">
        <v>135</v>
      </c>
      <c r="F22" s="64">
        <v>135</v>
      </c>
      <c r="G22" s="64">
        <v>128</v>
      </c>
      <c r="H22" s="64">
        <v>171</v>
      </c>
      <c r="I22" s="64">
        <v>171</v>
      </c>
      <c r="J22" s="64">
        <v>167</v>
      </c>
      <c r="K22" s="64">
        <v>167</v>
      </c>
      <c r="L22" s="64">
        <v>183</v>
      </c>
      <c r="M22" s="64">
        <v>194</v>
      </c>
      <c r="N22" s="64">
        <v>229</v>
      </c>
      <c r="O22" s="64">
        <v>165</v>
      </c>
      <c r="P22" s="64">
        <v>140</v>
      </c>
      <c r="Q22" s="64">
        <v>121</v>
      </c>
      <c r="R22" s="64">
        <v>102</v>
      </c>
      <c r="S22" s="64">
        <v>49</v>
      </c>
      <c r="T22" s="64">
        <v>31</v>
      </c>
      <c r="U22" s="64">
        <v>15</v>
      </c>
      <c r="V22" s="64">
        <v>3</v>
      </c>
      <c r="W22" s="64">
        <v>1</v>
      </c>
      <c r="X22" s="311">
        <v>0</v>
      </c>
    </row>
    <row r="23" spans="1:24" ht="12" customHeight="1">
      <c r="A23" s="320" t="s">
        <v>407</v>
      </c>
      <c r="B23" s="316">
        <f t="shared" si="23"/>
        <v>2770</v>
      </c>
      <c r="C23" s="64">
        <v>137</v>
      </c>
      <c r="D23" s="64">
        <v>168</v>
      </c>
      <c r="E23" s="64">
        <v>161</v>
      </c>
      <c r="F23" s="64">
        <v>139</v>
      </c>
      <c r="G23" s="64">
        <v>113</v>
      </c>
      <c r="H23" s="64">
        <v>200</v>
      </c>
      <c r="I23" s="64">
        <v>238</v>
      </c>
      <c r="J23" s="64">
        <v>158</v>
      </c>
      <c r="K23" s="64">
        <v>165</v>
      </c>
      <c r="L23" s="64">
        <v>151</v>
      </c>
      <c r="M23" s="64">
        <v>203</v>
      </c>
      <c r="N23" s="64">
        <v>226</v>
      </c>
      <c r="O23" s="64">
        <v>167</v>
      </c>
      <c r="P23" s="64">
        <v>174</v>
      </c>
      <c r="Q23" s="64">
        <v>137</v>
      </c>
      <c r="R23" s="64">
        <v>104</v>
      </c>
      <c r="S23" s="64">
        <v>78</v>
      </c>
      <c r="T23" s="64">
        <v>32</v>
      </c>
      <c r="U23" s="64">
        <v>15</v>
      </c>
      <c r="V23" s="64">
        <v>4</v>
      </c>
      <c r="W23" s="64">
        <v>0</v>
      </c>
      <c r="X23" s="311">
        <v>0</v>
      </c>
    </row>
    <row r="24" spans="1:24" ht="12" customHeight="1">
      <c r="A24" s="320" t="s">
        <v>408</v>
      </c>
      <c r="B24" s="316">
        <f t="shared" si="23"/>
        <v>1581</v>
      </c>
      <c r="C24" s="64">
        <v>59</v>
      </c>
      <c r="D24" s="64">
        <v>76</v>
      </c>
      <c r="E24" s="64">
        <v>76</v>
      </c>
      <c r="F24" s="64">
        <v>53</v>
      </c>
      <c r="G24" s="64">
        <v>65</v>
      </c>
      <c r="H24" s="64">
        <v>63</v>
      </c>
      <c r="I24" s="64">
        <v>101</v>
      </c>
      <c r="J24" s="64">
        <v>80</v>
      </c>
      <c r="K24" s="64">
        <v>94</v>
      </c>
      <c r="L24" s="64">
        <v>106</v>
      </c>
      <c r="M24" s="64">
        <v>109</v>
      </c>
      <c r="N24" s="64">
        <v>153</v>
      </c>
      <c r="O24" s="64">
        <v>107</v>
      </c>
      <c r="P24" s="64">
        <v>108</v>
      </c>
      <c r="Q24" s="64">
        <v>120</v>
      </c>
      <c r="R24" s="64">
        <v>100</v>
      </c>
      <c r="S24" s="64">
        <v>67</v>
      </c>
      <c r="T24" s="64">
        <v>28</v>
      </c>
      <c r="U24" s="64">
        <v>14</v>
      </c>
      <c r="V24" s="64">
        <v>2</v>
      </c>
      <c r="W24" s="64">
        <v>0</v>
      </c>
      <c r="X24" s="311">
        <v>0</v>
      </c>
    </row>
    <row r="25" spans="1:24" ht="12" customHeight="1">
      <c r="A25" s="320" t="s">
        <v>409</v>
      </c>
      <c r="B25" s="316">
        <f t="shared" si="23"/>
        <v>2098</v>
      </c>
      <c r="C25" s="64">
        <v>55</v>
      </c>
      <c r="D25" s="64">
        <v>107</v>
      </c>
      <c r="E25" s="64">
        <v>149</v>
      </c>
      <c r="F25" s="64">
        <v>118</v>
      </c>
      <c r="G25" s="64">
        <v>69</v>
      </c>
      <c r="H25" s="64">
        <v>92</v>
      </c>
      <c r="I25" s="64">
        <v>111</v>
      </c>
      <c r="J25" s="64">
        <v>110</v>
      </c>
      <c r="K25" s="64">
        <v>139</v>
      </c>
      <c r="L25" s="64">
        <v>132</v>
      </c>
      <c r="M25" s="64">
        <v>134</v>
      </c>
      <c r="N25" s="64">
        <v>168</v>
      </c>
      <c r="O25" s="64">
        <v>139</v>
      </c>
      <c r="P25" s="64">
        <v>151</v>
      </c>
      <c r="Q25" s="64">
        <v>166</v>
      </c>
      <c r="R25" s="64">
        <v>130</v>
      </c>
      <c r="S25" s="64">
        <v>70</v>
      </c>
      <c r="T25" s="64">
        <v>42</v>
      </c>
      <c r="U25" s="64">
        <v>11</v>
      </c>
      <c r="V25" s="64">
        <v>5</v>
      </c>
      <c r="W25" s="64">
        <v>0</v>
      </c>
      <c r="X25" s="311">
        <v>0</v>
      </c>
    </row>
    <row r="26" spans="1:24" ht="12" customHeight="1">
      <c r="A26" s="320" t="s">
        <v>410</v>
      </c>
      <c r="B26" s="316">
        <f t="shared" si="23"/>
        <v>543</v>
      </c>
      <c r="C26" s="64">
        <v>22</v>
      </c>
      <c r="D26" s="64">
        <v>21</v>
      </c>
      <c r="E26" s="64">
        <v>33</v>
      </c>
      <c r="F26" s="64">
        <v>32</v>
      </c>
      <c r="G26" s="64">
        <v>29</v>
      </c>
      <c r="H26" s="64">
        <v>31</v>
      </c>
      <c r="I26" s="64">
        <v>20</v>
      </c>
      <c r="J26" s="64">
        <v>22</v>
      </c>
      <c r="K26" s="64">
        <v>34</v>
      </c>
      <c r="L26" s="64">
        <v>36</v>
      </c>
      <c r="M26" s="64">
        <v>48</v>
      </c>
      <c r="N26" s="64">
        <v>46</v>
      </c>
      <c r="O26" s="64">
        <v>28</v>
      </c>
      <c r="P26" s="64">
        <v>30</v>
      </c>
      <c r="Q26" s="64">
        <v>39</v>
      </c>
      <c r="R26" s="64">
        <v>37</v>
      </c>
      <c r="S26" s="64">
        <v>27</v>
      </c>
      <c r="T26" s="64">
        <v>6</v>
      </c>
      <c r="U26" s="64">
        <v>2</v>
      </c>
      <c r="V26" s="64">
        <v>0</v>
      </c>
      <c r="W26" s="64">
        <v>0</v>
      </c>
      <c r="X26" s="311">
        <v>0</v>
      </c>
    </row>
    <row r="27" spans="1:24" ht="12" customHeight="1">
      <c r="A27" s="320" t="s">
        <v>403</v>
      </c>
      <c r="B27" s="316">
        <f t="shared" si="23"/>
        <v>2667</v>
      </c>
      <c r="C27" s="64">
        <v>125</v>
      </c>
      <c r="D27" s="64">
        <v>160</v>
      </c>
      <c r="E27" s="64">
        <v>133</v>
      </c>
      <c r="F27" s="64">
        <v>208</v>
      </c>
      <c r="G27" s="64">
        <v>117</v>
      </c>
      <c r="H27" s="64">
        <v>166</v>
      </c>
      <c r="I27" s="64">
        <v>201</v>
      </c>
      <c r="J27" s="64">
        <v>133</v>
      </c>
      <c r="K27" s="64">
        <v>157</v>
      </c>
      <c r="L27" s="64">
        <v>159</v>
      </c>
      <c r="M27" s="64">
        <v>240</v>
      </c>
      <c r="N27" s="64">
        <v>230</v>
      </c>
      <c r="O27" s="64">
        <v>163</v>
      </c>
      <c r="P27" s="64">
        <v>142</v>
      </c>
      <c r="Q27" s="64">
        <v>125</v>
      </c>
      <c r="R27" s="64">
        <v>118</v>
      </c>
      <c r="S27" s="64">
        <v>58</v>
      </c>
      <c r="T27" s="64">
        <v>20</v>
      </c>
      <c r="U27" s="64">
        <v>11</v>
      </c>
      <c r="V27" s="64">
        <v>1</v>
      </c>
      <c r="W27" s="64">
        <v>0</v>
      </c>
      <c r="X27" s="311">
        <v>0</v>
      </c>
    </row>
    <row r="28" spans="1:24" ht="12" customHeight="1">
      <c r="A28" s="320" t="s">
        <v>473</v>
      </c>
      <c r="B28" s="316">
        <f t="shared" si="23"/>
        <v>777</v>
      </c>
      <c r="C28" s="64">
        <v>18</v>
      </c>
      <c r="D28" s="64">
        <v>24</v>
      </c>
      <c r="E28" s="64">
        <v>31</v>
      </c>
      <c r="F28" s="64">
        <v>46</v>
      </c>
      <c r="G28" s="64">
        <v>39</v>
      </c>
      <c r="H28" s="64">
        <v>38</v>
      </c>
      <c r="I28" s="64">
        <v>36</v>
      </c>
      <c r="J28" s="64">
        <v>28</v>
      </c>
      <c r="K28" s="64">
        <v>30</v>
      </c>
      <c r="L28" s="64">
        <v>60</v>
      </c>
      <c r="M28" s="64">
        <v>72</v>
      </c>
      <c r="N28" s="64">
        <v>85</v>
      </c>
      <c r="O28" s="64">
        <v>58</v>
      </c>
      <c r="P28" s="64">
        <v>41</v>
      </c>
      <c r="Q28" s="64">
        <v>65</v>
      </c>
      <c r="R28" s="64">
        <v>56</v>
      </c>
      <c r="S28" s="64">
        <v>28</v>
      </c>
      <c r="T28" s="64">
        <v>17</v>
      </c>
      <c r="U28" s="64">
        <v>4</v>
      </c>
      <c r="V28" s="64">
        <v>1</v>
      </c>
      <c r="W28" s="64">
        <v>0</v>
      </c>
      <c r="X28" s="311">
        <v>0</v>
      </c>
    </row>
    <row r="29" spans="1:24" ht="12" customHeight="1">
      <c r="A29" s="320" t="s">
        <v>474</v>
      </c>
      <c r="B29" s="316">
        <f t="shared" si="23"/>
        <v>1151</v>
      </c>
      <c r="C29" s="64">
        <v>41</v>
      </c>
      <c r="D29" s="64">
        <v>45</v>
      </c>
      <c r="E29" s="64">
        <v>62</v>
      </c>
      <c r="F29" s="64">
        <v>73</v>
      </c>
      <c r="G29" s="64">
        <v>56</v>
      </c>
      <c r="H29" s="64">
        <v>52</v>
      </c>
      <c r="I29" s="64">
        <v>46</v>
      </c>
      <c r="J29" s="64">
        <v>48</v>
      </c>
      <c r="K29" s="64">
        <v>61</v>
      </c>
      <c r="L29" s="64">
        <v>83</v>
      </c>
      <c r="M29" s="64">
        <v>131</v>
      </c>
      <c r="N29" s="64">
        <v>102</v>
      </c>
      <c r="O29" s="64">
        <v>68</v>
      </c>
      <c r="P29" s="64">
        <v>63</v>
      </c>
      <c r="Q29" s="64">
        <v>78</v>
      </c>
      <c r="R29" s="64">
        <v>66</v>
      </c>
      <c r="S29" s="64">
        <v>49</v>
      </c>
      <c r="T29" s="64">
        <v>16</v>
      </c>
      <c r="U29" s="64">
        <v>7</v>
      </c>
      <c r="V29" s="64">
        <v>1</v>
      </c>
      <c r="W29" s="64">
        <v>0</v>
      </c>
      <c r="X29" s="311">
        <v>3</v>
      </c>
    </row>
    <row r="30" spans="1:24" ht="12" customHeight="1">
      <c r="A30" s="320" t="s">
        <v>475</v>
      </c>
      <c r="B30" s="316">
        <f>SUM(C30:X30)</f>
        <v>3092</v>
      </c>
      <c r="C30" s="64">
        <v>154</v>
      </c>
      <c r="D30" s="74">
        <v>145</v>
      </c>
      <c r="E30" s="74">
        <v>173</v>
      </c>
      <c r="F30" s="74">
        <v>147</v>
      </c>
      <c r="G30" s="74">
        <v>154</v>
      </c>
      <c r="H30" s="74">
        <v>207</v>
      </c>
      <c r="I30" s="74">
        <v>214</v>
      </c>
      <c r="J30" s="74">
        <v>168</v>
      </c>
      <c r="K30" s="74">
        <v>161</v>
      </c>
      <c r="L30" s="64">
        <v>170</v>
      </c>
      <c r="M30" s="64">
        <v>249</v>
      </c>
      <c r="N30" s="83">
        <v>286</v>
      </c>
      <c r="O30" s="64">
        <v>230</v>
      </c>
      <c r="P30" s="64">
        <v>190</v>
      </c>
      <c r="Q30" s="64">
        <v>161</v>
      </c>
      <c r="R30" s="64">
        <v>122</v>
      </c>
      <c r="S30" s="64">
        <v>98</v>
      </c>
      <c r="T30" s="64">
        <v>38</v>
      </c>
      <c r="U30" s="64">
        <v>21</v>
      </c>
      <c r="V30" s="64">
        <v>2</v>
      </c>
      <c r="W30" s="64">
        <v>0</v>
      </c>
      <c r="X30" s="311">
        <v>2</v>
      </c>
    </row>
    <row r="31" spans="1:24" ht="12" customHeight="1">
      <c r="A31" s="321" t="s">
        <v>404</v>
      </c>
      <c r="B31" s="316">
        <f t="shared" si="23"/>
        <v>850</v>
      </c>
      <c r="C31" s="74">
        <v>42</v>
      </c>
      <c r="D31" s="74">
        <v>37</v>
      </c>
      <c r="E31" s="74">
        <v>49</v>
      </c>
      <c r="F31" s="74">
        <v>44</v>
      </c>
      <c r="G31" s="74">
        <v>30</v>
      </c>
      <c r="H31" s="74">
        <v>33</v>
      </c>
      <c r="I31" s="74">
        <v>55</v>
      </c>
      <c r="J31" s="74">
        <v>45</v>
      </c>
      <c r="K31" s="74">
        <v>54</v>
      </c>
      <c r="L31" s="74">
        <v>59</v>
      </c>
      <c r="M31" s="74">
        <v>68</v>
      </c>
      <c r="N31" s="74">
        <v>72</v>
      </c>
      <c r="O31" s="74">
        <v>65</v>
      </c>
      <c r="P31" s="74">
        <v>57</v>
      </c>
      <c r="Q31" s="74">
        <v>52</v>
      </c>
      <c r="R31" s="74">
        <v>47</v>
      </c>
      <c r="S31" s="74">
        <v>23</v>
      </c>
      <c r="T31" s="74">
        <v>12</v>
      </c>
      <c r="U31" s="74">
        <v>3</v>
      </c>
      <c r="V31" s="74">
        <v>3</v>
      </c>
      <c r="W31" s="74">
        <v>0</v>
      </c>
      <c r="X31" s="313">
        <v>0</v>
      </c>
    </row>
    <row r="32" spans="1:24" ht="12" customHeight="1">
      <c r="A32" s="321" t="s">
        <v>322</v>
      </c>
      <c r="B32" s="317">
        <f t="shared" si="23"/>
        <v>2001</v>
      </c>
      <c r="C32" s="74">
        <v>65</v>
      </c>
      <c r="D32" s="74">
        <v>100</v>
      </c>
      <c r="E32" s="74">
        <v>117</v>
      </c>
      <c r="F32" s="74">
        <v>135</v>
      </c>
      <c r="G32" s="74">
        <v>91</v>
      </c>
      <c r="H32" s="74">
        <v>92</v>
      </c>
      <c r="I32" s="74">
        <v>106</v>
      </c>
      <c r="J32" s="74">
        <v>89</v>
      </c>
      <c r="K32" s="74">
        <v>102</v>
      </c>
      <c r="L32" s="74">
        <v>132</v>
      </c>
      <c r="M32" s="74">
        <v>178</v>
      </c>
      <c r="N32" s="74">
        <v>176</v>
      </c>
      <c r="O32" s="74">
        <v>119</v>
      </c>
      <c r="P32" s="74">
        <v>124</v>
      </c>
      <c r="Q32" s="74">
        <v>129</v>
      </c>
      <c r="R32" s="74">
        <v>120</v>
      </c>
      <c r="S32" s="74">
        <v>69</v>
      </c>
      <c r="T32" s="74">
        <v>32</v>
      </c>
      <c r="U32" s="74">
        <v>22</v>
      </c>
      <c r="V32" s="74">
        <v>2</v>
      </c>
      <c r="W32" s="74">
        <v>1</v>
      </c>
      <c r="X32" s="313">
        <v>0</v>
      </c>
    </row>
    <row r="33" spans="1:24" s="37" customFormat="1" ht="12" customHeight="1" thickBot="1">
      <c r="A33" s="773" t="s">
        <v>195</v>
      </c>
      <c r="B33" s="774">
        <f>SUM(B20:B32)</f>
        <v>24635</v>
      </c>
      <c r="C33" s="775">
        <f aca="true" t="shared" si="24" ref="C33:X33">SUM(C20:C32)</f>
        <v>1110</v>
      </c>
      <c r="D33" s="775">
        <f t="shared" si="24"/>
        <v>1256</v>
      </c>
      <c r="E33" s="775">
        <f t="shared" si="24"/>
        <v>1340</v>
      </c>
      <c r="F33" s="775">
        <f t="shared" si="24"/>
        <v>1426</v>
      </c>
      <c r="G33" s="775">
        <f t="shared" si="24"/>
        <v>1092</v>
      </c>
      <c r="H33" s="775">
        <f t="shared" si="24"/>
        <v>1429</v>
      </c>
      <c r="I33" s="775">
        <f t="shared" si="24"/>
        <v>1637</v>
      </c>
      <c r="J33" s="775">
        <f t="shared" si="24"/>
        <v>1316</v>
      </c>
      <c r="K33" s="775">
        <f t="shared" si="24"/>
        <v>1407</v>
      </c>
      <c r="L33" s="775">
        <f t="shared" si="24"/>
        <v>1563</v>
      </c>
      <c r="M33" s="775">
        <f t="shared" si="24"/>
        <v>1941</v>
      </c>
      <c r="N33" s="775">
        <f t="shared" si="24"/>
        <v>2155</v>
      </c>
      <c r="O33" s="775">
        <f t="shared" si="24"/>
        <v>1599</v>
      </c>
      <c r="P33" s="775">
        <f t="shared" si="24"/>
        <v>1435</v>
      </c>
      <c r="Q33" s="775">
        <f t="shared" si="24"/>
        <v>1439</v>
      </c>
      <c r="R33" s="775">
        <f t="shared" si="24"/>
        <v>1238</v>
      </c>
      <c r="S33" s="775">
        <f t="shared" si="24"/>
        <v>735</v>
      </c>
      <c r="T33" s="775">
        <f t="shared" si="24"/>
        <v>332</v>
      </c>
      <c r="U33" s="775">
        <f t="shared" si="24"/>
        <v>146</v>
      </c>
      <c r="V33" s="775">
        <f t="shared" si="24"/>
        <v>30</v>
      </c>
      <c r="W33" s="775">
        <f t="shared" si="24"/>
        <v>3</v>
      </c>
      <c r="X33" s="776">
        <f t="shared" si="24"/>
        <v>6</v>
      </c>
    </row>
    <row r="34" spans="1:24" s="61" customFormat="1" ht="15" customHeight="1" thickBot="1">
      <c r="A34" s="734" t="s">
        <v>197</v>
      </c>
      <c r="B34" s="306"/>
      <c r="C34" s="306"/>
      <c r="D34" s="306"/>
      <c r="E34" s="306"/>
      <c r="F34" s="306"/>
      <c r="G34" s="306"/>
      <c r="H34" s="306"/>
      <c r="I34" s="306"/>
      <c r="J34" s="306"/>
      <c r="K34" s="306"/>
      <c r="L34" s="306"/>
      <c r="M34" s="306"/>
      <c r="N34" s="306"/>
      <c r="O34" s="306"/>
      <c r="P34" s="306"/>
      <c r="Q34" s="306"/>
      <c r="R34" s="306"/>
      <c r="S34" s="306"/>
      <c r="T34" s="306"/>
      <c r="U34" s="306"/>
      <c r="V34" s="306"/>
      <c r="W34" s="1327" t="s">
        <v>221</v>
      </c>
      <c r="X34" s="1327"/>
    </row>
    <row r="35" spans="1:24" ht="12" customHeight="1" thickBot="1">
      <c r="A35" s="318" t="s">
        <v>194</v>
      </c>
      <c r="B35" s="314" t="s">
        <v>195</v>
      </c>
      <c r="C35" s="307" t="s">
        <v>220</v>
      </c>
      <c r="D35" s="307" t="s">
        <v>476</v>
      </c>
      <c r="E35" s="307" t="s">
        <v>477</v>
      </c>
      <c r="F35" s="307" t="s">
        <v>478</v>
      </c>
      <c r="G35" s="307" t="s">
        <v>479</v>
      </c>
      <c r="H35" s="307" t="s">
        <v>480</v>
      </c>
      <c r="I35" s="307" t="s">
        <v>481</v>
      </c>
      <c r="J35" s="307" t="s">
        <v>482</v>
      </c>
      <c r="K35" s="307" t="s">
        <v>483</v>
      </c>
      <c r="L35" s="307" t="s">
        <v>484</v>
      </c>
      <c r="M35" s="307" t="s">
        <v>485</v>
      </c>
      <c r="N35" s="307" t="s">
        <v>486</v>
      </c>
      <c r="O35" s="307" t="s">
        <v>487</v>
      </c>
      <c r="P35" s="307" t="s">
        <v>488</v>
      </c>
      <c r="Q35" s="307" t="s">
        <v>489</v>
      </c>
      <c r="R35" s="307" t="s">
        <v>384</v>
      </c>
      <c r="S35" s="307" t="s">
        <v>357</v>
      </c>
      <c r="T35" s="307" t="s">
        <v>490</v>
      </c>
      <c r="U35" s="307" t="s">
        <v>358</v>
      </c>
      <c r="V35" s="307" t="s">
        <v>198</v>
      </c>
      <c r="W35" s="307" t="s">
        <v>192</v>
      </c>
      <c r="X35" s="312" t="s">
        <v>193</v>
      </c>
    </row>
    <row r="36" spans="1:24" ht="12" customHeight="1">
      <c r="A36" s="319" t="s">
        <v>402</v>
      </c>
      <c r="B36" s="315">
        <f>SUM(C36:X36)</f>
        <v>1316</v>
      </c>
      <c r="C36" s="309">
        <v>39</v>
      </c>
      <c r="D36" s="309">
        <v>56</v>
      </c>
      <c r="E36" s="309">
        <v>77</v>
      </c>
      <c r="F36" s="309">
        <v>69</v>
      </c>
      <c r="G36" s="309">
        <v>64</v>
      </c>
      <c r="H36" s="309">
        <v>62</v>
      </c>
      <c r="I36" s="309">
        <v>74</v>
      </c>
      <c r="J36" s="309">
        <v>43</v>
      </c>
      <c r="K36" s="309">
        <v>72</v>
      </c>
      <c r="L36" s="309">
        <v>98</v>
      </c>
      <c r="M36" s="309">
        <v>97</v>
      </c>
      <c r="N36" s="309">
        <v>110</v>
      </c>
      <c r="O36" s="309">
        <v>84</v>
      </c>
      <c r="P36" s="309">
        <v>78</v>
      </c>
      <c r="Q36" s="309">
        <v>87</v>
      </c>
      <c r="R36" s="309">
        <v>85</v>
      </c>
      <c r="S36" s="309">
        <v>58</v>
      </c>
      <c r="T36" s="309">
        <v>43</v>
      </c>
      <c r="U36" s="309">
        <v>16</v>
      </c>
      <c r="V36" s="309">
        <v>4</v>
      </c>
      <c r="W36" s="309">
        <v>0</v>
      </c>
      <c r="X36" s="310">
        <v>0</v>
      </c>
    </row>
    <row r="37" spans="1:24" ht="12" customHeight="1">
      <c r="A37" s="320" t="s">
        <v>405</v>
      </c>
      <c r="B37" s="316">
        <f aca="true" t="shared" si="25" ref="B37:B48">SUM(C37:X37)</f>
        <v>3938</v>
      </c>
      <c r="C37" s="64">
        <v>185</v>
      </c>
      <c r="D37" s="64">
        <v>160</v>
      </c>
      <c r="E37" s="64">
        <v>170</v>
      </c>
      <c r="F37" s="64">
        <v>261</v>
      </c>
      <c r="G37" s="64">
        <v>184</v>
      </c>
      <c r="H37" s="64">
        <v>248</v>
      </c>
      <c r="I37" s="64">
        <v>288</v>
      </c>
      <c r="J37" s="64">
        <v>215</v>
      </c>
      <c r="K37" s="64">
        <v>221</v>
      </c>
      <c r="L37" s="64">
        <v>235</v>
      </c>
      <c r="M37" s="64">
        <v>234</v>
      </c>
      <c r="N37" s="64">
        <v>279</v>
      </c>
      <c r="O37" s="64">
        <v>204</v>
      </c>
      <c r="P37" s="64">
        <v>205</v>
      </c>
      <c r="Q37" s="64">
        <v>231</v>
      </c>
      <c r="R37" s="64">
        <v>222</v>
      </c>
      <c r="S37" s="64">
        <v>182</v>
      </c>
      <c r="T37" s="64">
        <v>127</v>
      </c>
      <c r="U37" s="64">
        <v>56</v>
      </c>
      <c r="V37" s="64">
        <v>27</v>
      </c>
      <c r="W37" s="64">
        <v>1</v>
      </c>
      <c r="X37" s="311">
        <v>3</v>
      </c>
    </row>
    <row r="38" spans="1:24" ht="12" customHeight="1">
      <c r="A38" s="320" t="s">
        <v>406</v>
      </c>
      <c r="B38" s="316">
        <f t="shared" si="25"/>
        <v>2859</v>
      </c>
      <c r="C38" s="64">
        <v>111</v>
      </c>
      <c r="D38" s="64">
        <v>129</v>
      </c>
      <c r="E38" s="64">
        <v>123</v>
      </c>
      <c r="F38" s="64">
        <v>112</v>
      </c>
      <c r="G38" s="64">
        <v>109</v>
      </c>
      <c r="H38" s="64">
        <v>186</v>
      </c>
      <c r="I38" s="64">
        <v>190</v>
      </c>
      <c r="J38" s="64">
        <v>147</v>
      </c>
      <c r="K38" s="64">
        <v>171</v>
      </c>
      <c r="L38" s="64">
        <v>153</v>
      </c>
      <c r="M38" s="64">
        <v>226</v>
      </c>
      <c r="N38" s="64">
        <v>213</v>
      </c>
      <c r="O38" s="64">
        <v>168</v>
      </c>
      <c r="P38" s="64">
        <v>138</v>
      </c>
      <c r="Q38" s="64">
        <v>164</v>
      </c>
      <c r="R38" s="64">
        <v>165</v>
      </c>
      <c r="S38" s="64">
        <v>149</v>
      </c>
      <c r="T38" s="64">
        <v>107</v>
      </c>
      <c r="U38" s="64">
        <v>64</v>
      </c>
      <c r="V38" s="64">
        <v>33</v>
      </c>
      <c r="W38" s="64">
        <v>1</v>
      </c>
      <c r="X38" s="311">
        <v>0</v>
      </c>
    </row>
    <row r="39" spans="1:24" ht="12" customHeight="1">
      <c r="A39" s="320" t="s">
        <v>407</v>
      </c>
      <c r="B39" s="316">
        <f t="shared" si="25"/>
        <v>3269</v>
      </c>
      <c r="C39" s="64">
        <v>140</v>
      </c>
      <c r="D39" s="64">
        <v>151</v>
      </c>
      <c r="E39" s="64">
        <v>168</v>
      </c>
      <c r="F39" s="64">
        <v>168</v>
      </c>
      <c r="G39" s="64">
        <v>160</v>
      </c>
      <c r="H39" s="64">
        <v>223</v>
      </c>
      <c r="I39" s="64">
        <v>229</v>
      </c>
      <c r="J39" s="64">
        <v>178</v>
      </c>
      <c r="K39" s="64">
        <v>206</v>
      </c>
      <c r="L39" s="64">
        <v>181</v>
      </c>
      <c r="M39" s="64">
        <v>186</v>
      </c>
      <c r="N39" s="64">
        <v>241</v>
      </c>
      <c r="O39" s="64">
        <v>190</v>
      </c>
      <c r="P39" s="64">
        <v>167</v>
      </c>
      <c r="Q39" s="64">
        <v>170</v>
      </c>
      <c r="R39" s="64">
        <v>175</v>
      </c>
      <c r="S39" s="64">
        <v>128</v>
      </c>
      <c r="T39" s="64">
        <v>122</v>
      </c>
      <c r="U39" s="64">
        <v>67</v>
      </c>
      <c r="V39" s="64">
        <v>19</v>
      </c>
      <c r="W39" s="64">
        <v>0</v>
      </c>
      <c r="X39" s="311">
        <v>0</v>
      </c>
    </row>
    <row r="40" spans="1:25" ht="12" customHeight="1">
      <c r="A40" s="320" t="s">
        <v>408</v>
      </c>
      <c r="B40" s="316">
        <f t="shared" si="25"/>
        <v>1923</v>
      </c>
      <c r="C40" s="64">
        <v>46</v>
      </c>
      <c r="D40" s="64">
        <v>65</v>
      </c>
      <c r="E40" s="64">
        <v>71</v>
      </c>
      <c r="F40" s="64">
        <v>77</v>
      </c>
      <c r="G40" s="64">
        <v>54</v>
      </c>
      <c r="H40" s="64">
        <v>72</v>
      </c>
      <c r="I40" s="64">
        <v>105</v>
      </c>
      <c r="J40" s="64">
        <v>105</v>
      </c>
      <c r="K40" s="64">
        <v>99</v>
      </c>
      <c r="L40" s="64">
        <v>96</v>
      </c>
      <c r="M40" s="64">
        <v>125</v>
      </c>
      <c r="N40" s="64">
        <v>163</v>
      </c>
      <c r="O40" s="64">
        <v>132</v>
      </c>
      <c r="P40" s="64">
        <v>140</v>
      </c>
      <c r="Q40" s="64">
        <v>165</v>
      </c>
      <c r="R40" s="64">
        <v>162</v>
      </c>
      <c r="S40" s="64">
        <v>137</v>
      </c>
      <c r="T40" s="64">
        <v>58</v>
      </c>
      <c r="U40" s="64">
        <v>38</v>
      </c>
      <c r="V40" s="64">
        <v>12</v>
      </c>
      <c r="W40" s="64">
        <v>1</v>
      </c>
      <c r="X40" s="311">
        <v>0</v>
      </c>
      <c r="Y40" s="82"/>
    </row>
    <row r="41" spans="1:24" ht="12" customHeight="1">
      <c r="A41" s="320" t="s">
        <v>409</v>
      </c>
      <c r="B41" s="316">
        <f t="shared" si="25"/>
        <v>2469</v>
      </c>
      <c r="C41" s="64">
        <v>65</v>
      </c>
      <c r="D41" s="64">
        <v>93</v>
      </c>
      <c r="E41" s="64">
        <v>127</v>
      </c>
      <c r="F41" s="64">
        <v>97</v>
      </c>
      <c r="G41" s="64">
        <v>72</v>
      </c>
      <c r="H41" s="64">
        <v>91</v>
      </c>
      <c r="I41" s="64">
        <v>109</v>
      </c>
      <c r="J41" s="64">
        <v>106</v>
      </c>
      <c r="K41" s="64">
        <v>129</v>
      </c>
      <c r="L41" s="64">
        <v>144</v>
      </c>
      <c r="M41" s="64">
        <v>138</v>
      </c>
      <c r="N41" s="64">
        <v>184</v>
      </c>
      <c r="O41" s="64">
        <v>183</v>
      </c>
      <c r="P41" s="64">
        <v>203</v>
      </c>
      <c r="Q41" s="64">
        <v>213</v>
      </c>
      <c r="R41" s="64">
        <v>208</v>
      </c>
      <c r="S41" s="64">
        <v>152</v>
      </c>
      <c r="T41" s="64">
        <v>84</v>
      </c>
      <c r="U41" s="64">
        <v>58</v>
      </c>
      <c r="V41" s="64">
        <v>12</v>
      </c>
      <c r="W41" s="64">
        <v>1</v>
      </c>
      <c r="X41" s="311">
        <v>0</v>
      </c>
    </row>
    <row r="42" spans="1:24" ht="12" customHeight="1">
      <c r="A42" s="320" t="s">
        <v>410</v>
      </c>
      <c r="B42" s="316">
        <f t="shared" si="25"/>
        <v>560</v>
      </c>
      <c r="C42" s="64">
        <v>10</v>
      </c>
      <c r="D42" s="64">
        <v>18</v>
      </c>
      <c r="E42" s="64">
        <v>20</v>
      </c>
      <c r="F42" s="64">
        <v>27</v>
      </c>
      <c r="G42" s="64">
        <v>23</v>
      </c>
      <c r="H42" s="64">
        <v>22</v>
      </c>
      <c r="I42" s="64">
        <v>18</v>
      </c>
      <c r="J42" s="64">
        <v>19</v>
      </c>
      <c r="K42" s="64">
        <v>32</v>
      </c>
      <c r="L42" s="64">
        <v>38</v>
      </c>
      <c r="M42" s="64">
        <v>50</v>
      </c>
      <c r="N42" s="64">
        <v>38</v>
      </c>
      <c r="O42" s="64">
        <v>27</v>
      </c>
      <c r="P42" s="64">
        <v>46</v>
      </c>
      <c r="Q42" s="64">
        <v>57</v>
      </c>
      <c r="R42" s="64">
        <v>62</v>
      </c>
      <c r="S42" s="64">
        <v>19</v>
      </c>
      <c r="T42" s="64">
        <v>15</v>
      </c>
      <c r="U42" s="64">
        <v>16</v>
      </c>
      <c r="V42" s="64">
        <v>3</v>
      </c>
      <c r="W42" s="64">
        <v>0</v>
      </c>
      <c r="X42" s="311">
        <v>0</v>
      </c>
    </row>
    <row r="43" spans="1:24" ht="12" customHeight="1">
      <c r="A43" s="320" t="s">
        <v>403</v>
      </c>
      <c r="B43" s="316">
        <f t="shared" si="25"/>
        <v>2864</v>
      </c>
      <c r="C43" s="64">
        <v>151</v>
      </c>
      <c r="D43" s="64">
        <v>132</v>
      </c>
      <c r="E43" s="64">
        <v>149</v>
      </c>
      <c r="F43" s="64">
        <v>153</v>
      </c>
      <c r="G43" s="64">
        <v>138</v>
      </c>
      <c r="H43" s="64">
        <v>165</v>
      </c>
      <c r="I43" s="64">
        <v>187</v>
      </c>
      <c r="J43" s="64">
        <v>167</v>
      </c>
      <c r="K43" s="64">
        <v>163</v>
      </c>
      <c r="L43" s="64">
        <v>173</v>
      </c>
      <c r="M43" s="64">
        <v>249</v>
      </c>
      <c r="N43" s="64">
        <v>215</v>
      </c>
      <c r="O43" s="64">
        <v>166</v>
      </c>
      <c r="P43" s="64">
        <v>149</v>
      </c>
      <c r="Q43" s="64">
        <v>149</v>
      </c>
      <c r="R43" s="64">
        <v>153</v>
      </c>
      <c r="S43" s="64">
        <v>113</v>
      </c>
      <c r="T43" s="64">
        <v>59</v>
      </c>
      <c r="U43" s="64">
        <v>28</v>
      </c>
      <c r="V43" s="64">
        <v>5</v>
      </c>
      <c r="W43" s="64">
        <v>0</v>
      </c>
      <c r="X43" s="311">
        <v>0</v>
      </c>
    </row>
    <row r="44" spans="1:24" ht="12" customHeight="1">
      <c r="A44" s="320" t="s">
        <v>473</v>
      </c>
      <c r="B44" s="316">
        <f t="shared" si="25"/>
        <v>826</v>
      </c>
      <c r="C44" s="64">
        <v>25</v>
      </c>
      <c r="D44" s="64">
        <v>25</v>
      </c>
      <c r="E44" s="64">
        <v>32</v>
      </c>
      <c r="F44" s="64">
        <v>45</v>
      </c>
      <c r="G44" s="64">
        <v>38</v>
      </c>
      <c r="H44" s="64">
        <v>41</v>
      </c>
      <c r="I44" s="64">
        <v>29</v>
      </c>
      <c r="J44" s="64">
        <v>24</v>
      </c>
      <c r="K44" s="64">
        <v>39</v>
      </c>
      <c r="L44" s="64">
        <v>53</v>
      </c>
      <c r="M44" s="64">
        <v>71</v>
      </c>
      <c r="N44" s="64">
        <v>74</v>
      </c>
      <c r="O44" s="64">
        <v>43</v>
      </c>
      <c r="P44" s="64">
        <v>62</v>
      </c>
      <c r="Q44" s="64">
        <v>67</v>
      </c>
      <c r="R44" s="64">
        <v>64</v>
      </c>
      <c r="S44" s="64">
        <v>55</v>
      </c>
      <c r="T44" s="64">
        <v>22</v>
      </c>
      <c r="U44" s="64">
        <v>14</v>
      </c>
      <c r="V44" s="64">
        <v>2</v>
      </c>
      <c r="W44" s="64">
        <v>1</v>
      </c>
      <c r="X44" s="311">
        <v>0</v>
      </c>
    </row>
    <row r="45" spans="1:24" ht="12" customHeight="1">
      <c r="A45" s="320" t="s">
        <v>474</v>
      </c>
      <c r="B45" s="316">
        <f t="shared" si="25"/>
        <v>1257</v>
      </c>
      <c r="C45" s="64">
        <v>25</v>
      </c>
      <c r="D45" s="64">
        <v>52</v>
      </c>
      <c r="E45" s="64">
        <v>55</v>
      </c>
      <c r="F45" s="64">
        <v>68</v>
      </c>
      <c r="G45" s="64">
        <v>53</v>
      </c>
      <c r="H45" s="64">
        <v>54</v>
      </c>
      <c r="I45" s="64">
        <v>39</v>
      </c>
      <c r="J45" s="64">
        <v>52</v>
      </c>
      <c r="K45" s="64">
        <v>65</v>
      </c>
      <c r="L45" s="64">
        <v>93</v>
      </c>
      <c r="M45" s="64">
        <v>109</v>
      </c>
      <c r="N45" s="64">
        <v>80</v>
      </c>
      <c r="O45" s="64">
        <v>75</v>
      </c>
      <c r="P45" s="64">
        <v>82</v>
      </c>
      <c r="Q45" s="64">
        <v>101</v>
      </c>
      <c r="R45" s="64">
        <v>106</v>
      </c>
      <c r="S45" s="64">
        <v>83</v>
      </c>
      <c r="T45" s="64">
        <v>40</v>
      </c>
      <c r="U45" s="64">
        <v>15</v>
      </c>
      <c r="V45" s="64">
        <v>6</v>
      </c>
      <c r="W45" s="64">
        <v>2</v>
      </c>
      <c r="X45" s="311">
        <v>2</v>
      </c>
    </row>
    <row r="46" spans="1:24" ht="12" customHeight="1">
      <c r="A46" s="320" t="s">
        <v>475</v>
      </c>
      <c r="B46" s="316">
        <f t="shared" si="25"/>
        <v>3532</v>
      </c>
      <c r="C46" s="64">
        <v>156</v>
      </c>
      <c r="D46" s="64">
        <v>141</v>
      </c>
      <c r="E46" s="64">
        <v>153</v>
      </c>
      <c r="F46" s="64">
        <v>173</v>
      </c>
      <c r="G46" s="64">
        <v>146</v>
      </c>
      <c r="H46" s="64">
        <v>218</v>
      </c>
      <c r="I46" s="64">
        <v>210</v>
      </c>
      <c r="J46" s="64">
        <v>172</v>
      </c>
      <c r="K46" s="64">
        <v>173</v>
      </c>
      <c r="L46" s="64">
        <v>215</v>
      </c>
      <c r="M46" s="64">
        <v>289</v>
      </c>
      <c r="N46" s="64">
        <v>301</v>
      </c>
      <c r="O46" s="64">
        <v>242</v>
      </c>
      <c r="P46" s="64">
        <v>205</v>
      </c>
      <c r="Q46" s="64">
        <v>220</v>
      </c>
      <c r="R46" s="64">
        <v>206</v>
      </c>
      <c r="S46" s="64">
        <v>167</v>
      </c>
      <c r="T46" s="64">
        <v>78</v>
      </c>
      <c r="U46" s="64">
        <v>57</v>
      </c>
      <c r="V46" s="64">
        <v>7</v>
      </c>
      <c r="W46" s="64">
        <v>1</v>
      </c>
      <c r="X46" s="311">
        <v>2</v>
      </c>
    </row>
    <row r="47" spans="1:24" ht="12" customHeight="1">
      <c r="A47" s="321" t="s">
        <v>404</v>
      </c>
      <c r="B47" s="317">
        <f t="shared" si="25"/>
        <v>964</v>
      </c>
      <c r="C47" s="74">
        <v>27</v>
      </c>
      <c r="D47" s="74">
        <v>28</v>
      </c>
      <c r="E47" s="74">
        <v>42</v>
      </c>
      <c r="F47" s="74">
        <v>44</v>
      </c>
      <c r="G47" s="74">
        <v>52</v>
      </c>
      <c r="H47" s="74">
        <v>47</v>
      </c>
      <c r="I47" s="74">
        <v>43</v>
      </c>
      <c r="J47" s="74">
        <v>44</v>
      </c>
      <c r="K47" s="74">
        <v>51</v>
      </c>
      <c r="L47" s="74">
        <v>62</v>
      </c>
      <c r="M47" s="74">
        <v>67</v>
      </c>
      <c r="N47" s="74">
        <v>84</v>
      </c>
      <c r="O47" s="74">
        <v>58</v>
      </c>
      <c r="P47" s="74">
        <v>62</v>
      </c>
      <c r="Q47" s="74">
        <v>77</v>
      </c>
      <c r="R47" s="74">
        <v>70</v>
      </c>
      <c r="S47" s="74">
        <v>60</v>
      </c>
      <c r="T47" s="74">
        <v>30</v>
      </c>
      <c r="U47" s="74">
        <v>14</v>
      </c>
      <c r="V47" s="74">
        <v>2</v>
      </c>
      <c r="W47" s="74">
        <v>0</v>
      </c>
      <c r="X47" s="313">
        <v>0</v>
      </c>
    </row>
    <row r="48" spans="1:24" ht="12" customHeight="1">
      <c r="A48" s="321" t="s">
        <v>322</v>
      </c>
      <c r="B48" s="317">
        <f t="shared" si="25"/>
        <v>2180</v>
      </c>
      <c r="C48" s="74">
        <v>68</v>
      </c>
      <c r="D48" s="74">
        <v>69</v>
      </c>
      <c r="E48" s="74">
        <v>99</v>
      </c>
      <c r="F48" s="74">
        <v>96</v>
      </c>
      <c r="G48" s="74">
        <v>96</v>
      </c>
      <c r="H48" s="74">
        <v>92</v>
      </c>
      <c r="I48" s="74">
        <v>94</v>
      </c>
      <c r="J48" s="74">
        <v>98</v>
      </c>
      <c r="K48" s="74">
        <v>98</v>
      </c>
      <c r="L48" s="74">
        <v>136</v>
      </c>
      <c r="M48" s="74">
        <v>149</v>
      </c>
      <c r="N48" s="74">
        <v>161</v>
      </c>
      <c r="O48" s="74">
        <v>144</v>
      </c>
      <c r="P48" s="74">
        <v>118</v>
      </c>
      <c r="Q48" s="74">
        <v>165</v>
      </c>
      <c r="R48" s="74">
        <v>184</v>
      </c>
      <c r="S48" s="74">
        <v>160</v>
      </c>
      <c r="T48" s="74">
        <v>90</v>
      </c>
      <c r="U48" s="74">
        <v>52</v>
      </c>
      <c r="V48" s="74">
        <v>9</v>
      </c>
      <c r="W48" s="74">
        <v>2</v>
      </c>
      <c r="X48" s="313">
        <v>0</v>
      </c>
    </row>
    <row r="49" spans="1:24" ht="12" customHeight="1" thickBot="1">
      <c r="A49" s="773" t="s">
        <v>195</v>
      </c>
      <c r="B49" s="774">
        <f>SUM(B36:B48)</f>
        <v>27957</v>
      </c>
      <c r="C49" s="775">
        <f aca="true" t="shared" si="26" ref="C49:P49">SUM(C36:C48)</f>
        <v>1048</v>
      </c>
      <c r="D49" s="775">
        <f t="shared" si="26"/>
        <v>1119</v>
      </c>
      <c r="E49" s="775">
        <f t="shared" si="26"/>
        <v>1286</v>
      </c>
      <c r="F49" s="775">
        <f t="shared" si="26"/>
        <v>1390</v>
      </c>
      <c r="G49" s="775">
        <f t="shared" si="26"/>
        <v>1189</v>
      </c>
      <c r="H49" s="775">
        <f t="shared" si="26"/>
        <v>1521</v>
      </c>
      <c r="I49" s="775">
        <f t="shared" si="26"/>
        <v>1615</v>
      </c>
      <c r="J49" s="775">
        <f t="shared" si="26"/>
        <v>1370</v>
      </c>
      <c r="K49" s="775">
        <f t="shared" si="26"/>
        <v>1519</v>
      </c>
      <c r="L49" s="775">
        <f t="shared" si="26"/>
        <v>1677</v>
      </c>
      <c r="M49" s="775">
        <f t="shared" si="26"/>
        <v>1990</v>
      </c>
      <c r="N49" s="775">
        <f t="shared" si="26"/>
        <v>2143</v>
      </c>
      <c r="O49" s="775">
        <f t="shared" si="26"/>
        <v>1716</v>
      </c>
      <c r="P49" s="775">
        <f t="shared" si="26"/>
        <v>1655</v>
      </c>
      <c r="Q49" s="775">
        <f aca="true" t="shared" si="27" ref="Q49:X49">SUM(Q36:Q48)</f>
        <v>1866</v>
      </c>
      <c r="R49" s="775">
        <f t="shared" si="27"/>
        <v>1862</v>
      </c>
      <c r="S49" s="775">
        <f t="shared" si="27"/>
        <v>1463</v>
      </c>
      <c r="T49" s="775">
        <f t="shared" si="27"/>
        <v>875</v>
      </c>
      <c r="U49" s="775">
        <f t="shared" si="27"/>
        <v>495</v>
      </c>
      <c r="V49" s="775">
        <f t="shared" si="27"/>
        <v>141</v>
      </c>
      <c r="W49" s="775">
        <f>SUM(W36:W48)</f>
        <v>10</v>
      </c>
      <c r="X49" s="776">
        <f t="shared" si="27"/>
        <v>7</v>
      </c>
    </row>
    <row r="50" spans="1:24" ht="12" customHeight="1">
      <c r="A50" s="23" t="s">
        <v>539</v>
      </c>
      <c r="B50" s="37"/>
      <c r="F50" s="1326" t="s">
        <v>803</v>
      </c>
      <c r="G50" s="1326"/>
      <c r="H50" s="1326"/>
      <c r="I50" s="1326"/>
      <c r="J50" s="1326"/>
      <c r="K50" s="1326"/>
      <c r="L50" s="1326"/>
      <c r="M50" s="1326"/>
      <c r="N50" s="1326"/>
      <c r="O50" s="1326"/>
      <c r="P50" s="1326"/>
      <c r="Q50" s="1326"/>
      <c r="R50" s="1326"/>
      <c r="S50" s="1326"/>
      <c r="T50" s="1326"/>
      <c r="U50" s="1326"/>
      <c r="V50" s="1326"/>
      <c r="W50" s="1326"/>
      <c r="X50" s="1326"/>
    </row>
  </sheetData>
  <sheetProtection/>
  <mergeCells count="5">
    <mergeCell ref="F50:X50"/>
    <mergeCell ref="W34:X34"/>
    <mergeCell ref="W2:X2"/>
    <mergeCell ref="O2:P2"/>
    <mergeCell ref="V18:X18"/>
  </mergeCells>
  <printOptions/>
  <pageMargins left="0.8267716535433072" right="0.8267716535433072" top="0.3937007874015748" bottom="0.3937007874015748" header="0.5118110236220472" footer="0.1968503937007874"/>
  <pageSetup horizontalDpi="600" verticalDpi="600" orientation="landscape" paperSize="9" scale="95" r:id="rId1"/>
  <headerFooter alignWithMargins="0">
    <oddFooter>&amp;R&amp;"ＭＳ Ｐ明朝,標準"&amp;10－７－</oddFooter>
  </headerFooter>
  <colBreaks count="1" manualBreakCount="1">
    <brk id="24"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　</cp:lastModifiedBy>
  <cp:lastPrinted>2011-04-21T07:21:04Z</cp:lastPrinted>
  <dcterms:created xsi:type="dcterms:W3CDTF">2001-01-05T07:32:22Z</dcterms:created>
  <dcterms:modified xsi:type="dcterms:W3CDTF">2011-04-21T07:21:26Z</dcterms:modified>
  <cp:category/>
  <cp:version/>
  <cp:contentType/>
  <cp:contentStatus/>
</cp:coreProperties>
</file>