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財政係共有ﾌｱｲﾙ\県地域振興課\R05\20240117_公営企業に係る経営比較分析表（令和４年度決算）の分析等について（依頼）\04_回答\"/>
    </mc:Choice>
  </mc:AlternateContent>
  <workbookProtection workbookAlgorithmName="SHA-512" workbookHashValue="hPzTPU75e/6THvOnGBqXB0fJIg+Y2/fhpfLqy3j3l2SdJj5LWdIsaKte2FaIv8a8xVNumXgenab3Xkk/JkiK5w==" workbookSaltValue="614yvhbaWWWHHrLazNVjrA==" workbookSpinCount="100000" lockStructure="1"/>
  <bookViews>
    <workbookView xWindow="0" yWindow="0" windowWidth="20805" windowHeight="9030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P10" i="4"/>
  <c r="B10" i="4"/>
  <c r="AT8" i="4"/>
  <c r="W8" i="4"/>
  <c r="P8" i="4"/>
  <c r="I8" i="4"/>
  <c r="B6" i="4"/>
</calcChain>
</file>

<file path=xl/sharedStrings.xml><?xml version="1.0" encoding="utf-8"?>
<sst xmlns="http://schemas.openxmlformats.org/spreadsheetml/2006/main" count="275" uniqueCount="116">
  <si>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</si>
  <si>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</si>
  <si>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</si>
  <si>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</si>
  <si>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</si>
  <si>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</si>
  <si>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</si>
  <si>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</si>
  <si>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</si>
  <si>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</si>
  <si>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</si>
  <si>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</si>
  <si>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</si>
  <si>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</si>
  <si>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</si>
  <si>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</si>
  <si>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</si>
  <si>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</si>
  <si>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</si>
  <si>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</si>
  <si>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</si>
  <si>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</si>
  <si>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</si>
  <si>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</si>
  <si>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</si>
  <si>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</si>
  <si>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</si>
  <si>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</si>
  <si>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</si>
  <si>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</si>
  <si>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</si>
  <si>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</si>
  <si>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</si>
  <si>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</si>
  <si>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</si>
  <si>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</si>
  <si>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</si>
  <si>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</si>
  <si>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</si>
  <si>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</si>
  <si>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</si>
  <si>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</si>
  <si>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</si>
  <si>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</si>
  <si>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</si>
  <si>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</si>
  <si>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</si>
  <si>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</si>
  <si>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</si>
  <si>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</si>
  <si>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</si>
  <si>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</si>
  <si>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</si>
  <si>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</si>
  <si>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</si>
  <si>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</si>
  <si>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</si>
  <si>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</si>
  <si>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</si>
  <si>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</si>
  <si>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</si>
  <si>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</si>
  <si>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</si>
  <si>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</si>
  <si>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</si>
  <si>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</si>
  <si>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</si>
  <si>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</si>
  <si>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</si>
  <si>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</si>
  <si>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</si>
  <si>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</si>
  <si>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</si>
  <si>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</si>
  <si>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</si>
  <si>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</si>
  <si>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</si>
  <si>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</si>
  <si>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</si>
  <si>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</si>
  <si>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</si>
  <si>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</si>
  <si>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</si>
  <si>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</si>
  <si>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</si>
  <si>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</si>
  <si>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</si>
  <si>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</si>
  <si>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</si>
  <si>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</si>
  <si>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</si>
  <si>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</si>
  <si>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</si>
  <si>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</si>
  <si>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</si>
  <si>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</si>
  <si>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</si>
  <si>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</si>
  <si>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</si>
  <si>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</si>
  <si>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</si>
  <si>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</si>
  <si>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</si>
  <si>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</si>
  <si>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</si>
  <si>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</si>
  <si>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</si>
  <si>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</si>
  <si>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</si>
  <si>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</si>
  <si>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</si>
  <si>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</si>
  <si>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</si>
  <si>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人口減による使用料収入の減が見込まれる。また、今後必要とされる管渠更新事業費等、多額の投資が必要となり、経営状況の悪化が懸念される。
　４年ごとに使用料の見直しを行い、収支バランスを図っていくとともに、近年行っている処理施設機器の更新や、管渠の耐用年数が20年以内には到来することを考慮し、処理場の統合や公共下水道への接続について検討が必要。</t>
    <rPh sb="78" eb="80">
      <t>ミナオ</t>
    </rPh>
    <rPh sb="85" eb="87">
      <t>シュウシ</t>
    </rPh>
    <phoneticPr fontId="4"/>
  </si>
  <si>
    <t>①有形固定資産減価償却率は、法適用に移行して３年であるため低くなっている。
②管渠老朽化率は、0％であるが、これから20年以内には管渠更新時期を迎えるため悪化を見込んでいる。
③管渠改善率について、これまで、管渠破損の際には細かな補修で対応してきていたが、これから管渠更新時期を迎えるため、計画的な更新事業の検討が必要である。
　施設改修については、現在、平成24年度に作成した『最適整備構想及び総合計画』に沿って行っているが、令和６年度に、新たに『維持管理適正化計画』の作成を予定している。</t>
    <rPh sb="40" eb="42">
      <t>カンキョ</t>
    </rPh>
    <rPh sb="42" eb="45">
      <t>ロウキュウカ</t>
    </rPh>
    <rPh sb="61" eb="62">
      <t>ネン</t>
    </rPh>
    <rPh sb="62" eb="64">
      <t>イナイ</t>
    </rPh>
    <rPh sb="81" eb="83">
      <t>ミコ</t>
    </rPh>
    <rPh sb="167" eb="169">
      <t>シセツ</t>
    </rPh>
    <rPh sb="169" eb="171">
      <t>カイシュウ</t>
    </rPh>
    <rPh sb="177" eb="179">
      <t>ゲンザイ</t>
    </rPh>
    <rPh sb="180" eb="182">
      <t>ヘイセイ</t>
    </rPh>
    <rPh sb="184" eb="186">
      <t>ネンド</t>
    </rPh>
    <rPh sb="187" eb="189">
      <t>サクセイ</t>
    </rPh>
    <rPh sb="216" eb="218">
      <t>レイワ</t>
    </rPh>
    <rPh sb="219" eb="221">
      <t>ネンド</t>
    </rPh>
    <rPh sb="223" eb="224">
      <t>アラ</t>
    </rPh>
    <rPh sb="238" eb="240">
      <t>サクセイ</t>
    </rPh>
    <rPh sb="241" eb="243">
      <t>ヨテイ</t>
    </rPh>
    <phoneticPr fontId="4"/>
  </si>
  <si>
    <t>　令和２年度から地方公営企業法を適用している。
①経常収支比率は、一般会計からの補助金により、おおむね100％となっている。
②累積欠損金比率は、法適用移行時の欠損金があり、令和９年度に解消する予定である。
③流動比率は、流動負債のほとんどが企業債であり、これを控除すると111.43％となり100％以上となる。
④企業債残高対事業規模比率は、類似団体よりも比率は高いが、今後の地方債残高は逓減を見込む。ただし、これから管渠や機器の更新時期を迎えるため、緊急性等を考慮し、過剰投資とならないよう検討が必要。
⑤経費回収率と⑥汚水処理原価は、人口減少により営業収益が年々減少していくため、４年ごとに使用料の見直しを行い、改善を図っていく。
⑦施設利用率については、43.22％と類似団体よりも利用率が低いことから、施設規模の見直しが必要。
⑧水洗化率は、下水道未接続世帯の多くが高齢者単独世帯であり、今後大幅な新規利用者数の増は見込めない。</t>
    <rPh sb="8" eb="10">
      <t>チホウ</t>
    </rPh>
    <rPh sb="75" eb="78">
      <t>ホウテキヨウ</t>
    </rPh>
    <rPh sb="78" eb="80">
      <t>イコウ</t>
    </rPh>
    <rPh sb="80" eb="81">
      <t>ジ</t>
    </rPh>
    <rPh sb="89" eb="91">
      <t>レイワ</t>
    </rPh>
    <rPh sb="92" eb="93">
      <t>ネン</t>
    </rPh>
    <rPh sb="95" eb="97">
      <t>カイショウ</t>
    </rPh>
    <rPh sb="99" eb="101">
      <t>ヨテイ</t>
    </rPh>
    <rPh sb="217" eb="219">
      <t>キキ</t>
    </rPh>
    <rPh sb="307" eb="309">
      <t>ミナオ</t>
    </rPh>
    <rPh sb="311" eb="312">
      <t>オコナ</t>
    </rPh>
    <rPh sb="344" eb="346">
      <t>ルイジ</t>
    </rPh>
    <rPh sb="346" eb="348">
      <t>ダンタイ</t>
    </rPh>
    <rPh sb="351" eb="354">
      <t>リヨウリツ</t>
    </rPh>
    <rPh sb="355" eb="356">
      <t>ヒク</t>
    </rPh>
    <rPh sb="362" eb="364">
      <t>シセツ</t>
    </rPh>
    <rPh sb="364" eb="366">
      <t>キボ</t>
    </rPh>
    <rPh sb="367" eb="369">
      <t>ミナオ</t>
    </rPh>
    <rPh sb="371" eb="37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</si>
</sst>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8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64-48EB-A4CE-CC5D8C6D7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900696"/>
        <c:axId val="261901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64-48EB-A4CE-CC5D8C6D7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900696"/>
        <c:axId val="261901080"/>
      </c:lineChart>
      <c:dateAx>
        <c:axId val="2619006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1901080"/>
        <c:crosses val="autoZero"/>
        <c:auto val="1"/>
        <c:lblOffset val="100"/>
        <c:baseTimeUnit val="years"/>
      </c:dateAx>
      <c:valAx>
        <c:axId val="261901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900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>
                  <c:v>44.57</c:v>
                </c:pt>
                <c:pt idx="4">
                  <c:v>43.22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5E-4DF7-A035-1EFCA9820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769688"/>
        <c:axId val="26277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5E-4DF7-A035-1EFCA9820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769688"/>
        <c:axId val="262770080"/>
      </c:lineChart>
      <c:dateAx>
        <c:axId val="262769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2770080"/>
        <c:crosses val="autoZero"/>
        <c:auto val="1"/>
        <c:lblOffset val="100"/>
        <c:baseTimeUnit val="years"/>
      </c:dateAx>
      <c:valAx>
        <c:axId val="26277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769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83.09</c:v>
                </c:pt>
                <c:pt idx="3">
                  <c:v>83.41</c:v>
                </c:pt>
                <c:pt idx="4">
                  <c:v>83.41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BE-49C0-8937-323ED4868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771256"/>
        <c:axId val="26277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BE-49C0-8937-323ED4868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771256"/>
        <c:axId val="262771648"/>
      </c:lineChart>
      <c:dateAx>
        <c:axId val="2627712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2771648"/>
        <c:crosses val="autoZero"/>
        <c:auto val="1"/>
        <c:lblOffset val="100"/>
        <c:baseTimeUnit val="years"/>
      </c:dateAx>
      <c:valAx>
        <c:axId val="26277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771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100.35</c:v>
                </c:pt>
                <c:pt idx="3">
                  <c:v>100.05</c:v>
                </c:pt>
                <c:pt idx="4">
                  <c:v>99.98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2B-4542-BF11-60FF08984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460224"/>
        <c:axId val="26195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106.37</c:v>
                </c:pt>
                <c:pt idx="3">
                  <c:v>106.07</c:v>
                </c:pt>
                <c:pt idx="4">
                  <c:v>105.5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2B-4542-BF11-60FF08984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460224"/>
        <c:axId val="261951536"/>
      </c:lineChart>
      <c:dateAx>
        <c:axId val="2614602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1951536"/>
        <c:crosses val="autoZero"/>
        <c:auto val="1"/>
        <c:lblOffset val="100"/>
        <c:baseTimeUnit val="years"/>
      </c:dateAx>
      <c:valAx>
        <c:axId val="26195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46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4.5</c:v>
                </c:pt>
                <c:pt idx="3">
                  <c:v>8.9700000000000006</c:v>
                </c:pt>
                <c:pt idx="4">
                  <c:v>12.45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76-4C6B-9F94-7BE398C5C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951120"/>
        <c:axId val="26231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20.34</c:v>
                </c:pt>
                <c:pt idx="3">
                  <c:v>21.85</c:v>
                </c:pt>
                <c:pt idx="4">
                  <c:v>25.19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76-4C6B-9F94-7BE398C5C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951120"/>
        <c:axId val="262313200"/>
      </c:lineChart>
      <c:dateAx>
        <c:axId val="2619511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2313200"/>
        <c:crosses val="autoZero"/>
        <c:auto val="1"/>
        <c:lblOffset val="100"/>
        <c:baseTimeUnit val="years"/>
      </c:dateAx>
      <c:valAx>
        <c:axId val="26231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95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92-4D79-9579-6431DB431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368520"/>
        <c:axId val="26245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92-4D79-9579-6431DB431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368520"/>
        <c:axId val="262452000"/>
      </c:lineChart>
      <c:dateAx>
        <c:axId val="2623685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2452000"/>
        <c:crosses val="autoZero"/>
        <c:auto val="1"/>
        <c:lblOffset val="100"/>
        <c:baseTimeUnit val="years"/>
      </c:dateAx>
      <c:valAx>
        <c:axId val="26245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368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766.43</c:v>
                </c:pt>
                <c:pt idx="3">
                  <c:v>696.61</c:v>
                </c:pt>
                <c:pt idx="4">
                  <c:v>605.1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9C-4630-A243-206322760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453176"/>
        <c:axId val="262453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139.02000000000001</c:v>
                </c:pt>
                <c:pt idx="3">
                  <c:v>132.04</c:v>
                </c:pt>
                <c:pt idx="4">
                  <c:v>145.43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9C-4630-A243-206322760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453176"/>
        <c:axId val="262453568"/>
      </c:lineChart>
      <c:dateAx>
        <c:axId val="2624531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2453568"/>
        <c:crosses val="autoZero"/>
        <c:auto val="1"/>
        <c:lblOffset val="100"/>
        <c:baseTimeUnit val="years"/>
      </c:dateAx>
      <c:valAx>
        <c:axId val="262453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453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6.73</c:v>
                </c:pt>
                <c:pt idx="3">
                  <c:v>10.96</c:v>
                </c:pt>
                <c:pt idx="4">
                  <c:v>10.02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B5-4002-804B-EFAC6BE76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454744"/>
        <c:axId val="26245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29.13</c:v>
                </c:pt>
                <c:pt idx="3">
                  <c:v>35.69</c:v>
                </c:pt>
                <c:pt idx="4">
                  <c:v>38.4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B5-4002-804B-EFAC6BE76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454744"/>
        <c:axId val="262455136"/>
      </c:lineChart>
      <c:dateAx>
        <c:axId val="2624547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2455136"/>
        <c:crosses val="autoZero"/>
        <c:auto val="1"/>
        <c:lblOffset val="100"/>
        <c:baseTimeUnit val="years"/>
      </c:dateAx>
      <c:valAx>
        <c:axId val="26245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454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4813.91</c:v>
                </c:pt>
                <c:pt idx="3">
                  <c:v>4639.0600000000004</c:v>
                </c:pt>
                <c:pt idx="4">
                  <c:v>4461.16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26-47CE-B38A-EEDEFB989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801656"/>
        <c:axId val="262802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26-47CE-B38A-EEDEFB989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801656"/>
        <c:axId val="262802048"/>
      </c:lineChart>
      <c:dateAx>
        <c:axId val="2628016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2802048"/>
        <c:crosses val="autoZero"/>
        <c:auto val="1"/>
        <c:lblOffset val="100"/>
        <c:baseTimeUnit val="years"/>
      </c:dateAx>
      <c:valAx>
        <c:axId val="262802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801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80.73</c:v>
                </c:pt>
                <c:pt idx="3">
                  <c:v>77.98</c:v>
                </c:pt>
                <c:pt idx="4">
                  <c:v>75.25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0-43AE-9147-E230B9AF7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803224"/>
        <c:axId val="262803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80-43AE-9147-E230B9AF7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803224"/>
        <c:axId val="262803616"/>
      </c:lineChart>
      <c:dateAx>
        <c:axId val="2628032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2803616"/>
        <c:crosses val="autoZero"/>
        <c:auto val="1"/>
        <c:lblOffset val="100"/>
        <c:baseTimeUnit val="years"/>
      </c:dateAx>
      <c:valAx>
        <c:axId val="262803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803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221.76</c:v>
                </c:pt>
                <c:pt idx="3">
                  <c:v>229.62</c:v>
                </c:pt>
                <c:pt idx="4">
                  <c:v>238.08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F0-47C3-B84C-C344EB145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804792"/>
        <c:axId val="26276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F0-47C3-B84C-C344EB145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804792"/>
        <c:axId val="262768512"/>
      </c:lineChart>
      <c:dateAx>
        <c:axId val="2628047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62768512"/>
        <c:crosses val="autoZero"/>
        <c:auto val="1"/>
        <c:lblOffset val="100"/>
        <c:baseTimeUnit val="years"/>
      </c:dateAx>
      <c:valAx>
        <c:axId val="26276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804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S1" zoomScaleNormal="100" workbookViewId="0">
      <selection activeCell="CB30" sqref="CB30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鳥取県　倉吉市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7" t="s">
        <v>1</v>
      </c>
      <c r="C7" s="57"/>
      <c r="D7" s="57"/>
      <c r="E7" s="57"/>
      <c r="F7" s="57"/>
      <c r="G7" s="57"/>
      <c r="H7" s="57"/>
      <c r="I7" s="57" t="s">
        <v>2</v>
      </c>
      <c r="J7" s="57"/>
      <c r="K7" s="57"/>
      <c r="L7" s="57"/>
      <c r="M7" s="57"/>
      <c r="N7" s="57"/>
      <c r="O7" s="57"/>
      <c r="P7" s="57" t="s">
        <v>3</v>
      </c>
      <c r="Q7" s="57"/>
      <c r="R7" s="57"/>
      <c r="S7" s="57"/>
      <c r="T7" s="57"/>
      <c r="U7" s="57"/>
      <c r="V7" s="57"/>
      <c r="W7" s="57" t="s">
        <v>4</v>
      </c>
      <c r="X7" s="57"/>
      <c r="Y7" s="57"/>
      <c r="Z7" s="57"/>
      <c r="AA7" s="57"/>
      <c r="AB7" s="57"/>
      <c r="AC7" s="57"/>
      <c r="AD7" s="57" t="s">
        <v>5</v>
      </c>
      <c r="AE7" s="57"/>
      <c r="AF7" s="57"/>
      <c r="AG7" s="57"/>
      <c r="AH7" s="57"/>
      <c r="AI7" s="57"/>
      <c r="AJ7" s="57"/>
      <c r="AK7" s="3"/>
      <c r="AL7" s="57" t="s">
        <v>6</v>
      </c>
      <c r="AM7" s="57"/>
      <c r="AN7" s="57"/>
      <c r="AO7" s="57"/>
      <c r="AP7" s="57"/>
      <c r="AQ7" s="57"/>
      <c r="AR7" s="57"/>
      <c r="AS7" s="57"/>
      <c r="AT7" s="57" t="s">
        <v>7</v>
      </c>
      <c r="AU7" s="57"/>
      <c r="AV7" s="57"/>
      <c r="AW7" s="57"/>
      <c r="AX7" s="57"/>
      <c r="AY7" s="57"/>
      <c r="AZ7" s="57"/>
      <c r="BA7" s="57"/>
      <c r="BB7" s="57" t="s">
        <v>8</v>
      </c>
      <c r="BC7" s="57"/>
      <c r="BD7" s="57"/>
      <c r="BE7" s="57"/>
      <c r="BF7" s="57"/>
      <c r="BG7" s="57"/>
      <c r="BH7" s="57"/>
      <c r="BI7" s="57"/>
      <c r="BJ7" s="3"/>
      <c r="BK7" s="3"/>
      <c r="BL7" s="75" t="s">
        <v>9</v>
      </c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7"/>
    </row>
    <row r="8" spans="1:78" ht="18.75" customHeight="1" x14ac:dyDescent="0.15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51">
        <f>データ!S6</f>
        <v>44969</v>
      </c>
      <c r="AM8" s="51"/>
      <c r="AN8" s="51"/>
      <c r="AO8" s="51"/>
      <c r="AP8" s="51"/>
      <c r="AQ8" s="51"/>
      <c r="AR8" s="51"/>
      <c r="AS8" s="51"/>
      <c r="AT8" s="52">
        <f>データ!T6</f>
        <v>272.06</v>
      </c>
      <c r="AU8" s="52"/>
      <c r="AV8" s="52"/>
      <c r="AW8" s="52"/>
      <c r="AX8" s="52"/>
      <c r="AY8" s="52"/>
      <c r="AZ8" s="52"/>
      <c r="BA8" s="52"/>
      <c r="BB8" s="52">
        <f>データ!U6</f>
        <v>165.29</v>
      </c>
      <c r="BC8" s="52"/>
      <c r="BD8" s="52"/>
      <c r="BE8" s="52"/>
      <c r="BF8" s="52"/>
      <c r="BG8" s="52"/>
      <c r="BH8" s="52"/>
      <c r="BI8" s="52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15">
      <c r="A9" s="2"/>
      <c r="B9" s="57" t="s">
        <v>12</v>
      </c>
      <c r="C9" s="57"/>
      <c r="D9" s="57"/>
      <c r="E9" s="57"/>
      <c r="F9" s="57"/>
      <c r="G9" s="57"/>
      <c r="H9" s="57"/>
      <c r="I9" s="57" t="s">
        <v>13</v>
      </c>
      <c r="J9" s="57"/>
      <c r="K9" s="57"/>
      <c r="L9" s="57"/>
      <c r="M9" s="57"/>
      <c r="N9" s="57"/>
      <c r="O9" s="57"/>
      <c r="P9" s="57" t="s">
        <v>14</v>
      </c>
      <c r="Q9" s="57"/>
      <c r="R9" s="57"/>
      <c r="S9" s="57"/>
      <c r="T9" s="57"/>
      <c r="U9" s="57"/>
      <c r="V9" s="57"/>
      <c r="W9" s="57" t="s">
        <v>15</v>
      </c>
      <c r="X9" s="57"/>
      <c r="Y9" s="57"/>
      <c r="Z9" s="57"/>
      <c r="AA9" s="57"/>
      <c r="AB9" s="57"/>
      <c r="AC9" s="57"/>
      <c r="AD9" s="57" t="s">
        <v>16</v>
      </c>
      <c r="AE9" s="57"/>
      <c r="AF9" s="57"/>
      <c r="AG9" s="57"/>
      <c r="AH9" s="57"/>
      <c r="AI9" s="57"/>
      <c r="AJ9" s="57"/>
      <c r="AK9" s="3"/>
      <c r="AL9" s="57" t="s">
        <v>17</v>
      </c>
      <c r="AM9" s="57"/>
      <c r="AN9" s="57"/>
      <c r="AO9" s="57"/>
      <c r="AP9" s="57"/>
      <c r="AQ9" s="57"/>
      <c r="AR9" s="57"/>
      <c r="AS9" s="57"/>
      <c r="AT9" s="57" t="s">
        <v>18</v>
      </c>
      <c r="AU9" s="57"/>
      <c r="AV9" s="57"/>
      <c r="AW9" s="57"/>
      <c r="AX9" s="57"/>
      <c r="AY9" s="57"/>
      <c r="AZ9" s="57"/>
      <c r="BA9" s="57"/>
      <c r="BB9" s="57" t="s">
        <v>19</v>
      </c>
      <c r="BC9" s="57"/>
      <c r="BD9" s="57"/>
      <c r="BE9" s="57"/>
      <c r="BF9" s="57"/>
      <c r="BG9" s="57"/>
      <c r="BH9" s="57"/>
      <c r="BI9" s="57"/>
      <c r="BJ9" s="3"/>
      <c r="BK9" s="3"/>
      <c r="BL9" s="58" t="s">
        <v>20</v>
      </c>
      <c r="BM9" s="59"/>
      <c r="BN9" s="60" t="s">
        <v>21</v>
      </c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1"/>
    </row>
    <row r="10" spans="1:78" ht="18.75" customHeight="1" x14ac:dyDescent="0.15">
      <c r="A10" s="2"/>
      <c r="B10" s="52" t="str">
        <f>データ!N6</f>
        <v>-</v>
      </c>
      <c r="C10" s="52"/>
      <c r="D10" s="52"/>
      <c r="E10" s="52"/>
      <c r="F10" s="52"/>
      <c r="G10" s="52"/>
      <c r="H10" s="52"/>
      <c r="I10" s="52">
        <f>データ!O6</f>
        <v>38.94</v>
      </c>
      <c r="J10" s="52"/>
      <c r="K10" s="52"/>
      <c r="L10" s="52"/>
      <c r="M10" s="52"/>
      <c r="N10" s="52"/>
      <c r="O10" s="52"/>
      <c r="P10" s="52">
        <f>データ!P6</f>
        <v>14.05</v>
      </c>
      <c r="Q10" s="52"/>
      <c r="R10" s="52"/>
      <c r="S10" s="52"/>
      <c r="T10" s="52"/>
      <c r="U10" s="52"/>
      <c r="V10" s="52"/>
      <c r="W10" s="52">
        <f>データ!Q6</f>
        <v>100.41</v>
      </c>
      <c r="X10" s="52"/>
      <c r="Y10" s="52"/>
      <c r="Z10" s="52"/>
      <c r="AA10" s="52"/>
      <c r="AB10" s="52"/>
      <c r="AC10" s="52"/>
      <c r="AD10" s="51">
        <f>データ!R6</f>
        <v>3531</v>
      </c>
      <c r="AE10" s="51"/>
      <c r="AF10" s="51"/>
      <c r="AG10" s="51"/>
      <c r="AH10" s="51"/>
      <c r="AI10" s="51"/>
      <c r="AJ10" s="51"/>
      <c r="AK10" s="2"/>
      <c r="AL10" s="51">
        <f>データ!V6</f>
        <v>6276</v>
      </c>
      <c r="AM10" s="51"/>
      <c r="AN10" s="51"/>
      <c r="AO10" s="51"/>
      <c r="AP10" s="51"/>
      <c r="AQ10" s="51"/>
      <c r="AR10" s="51"/>
      <c r="AS10" s="51"/>
      <c r="AT10" s="52">
        <f>データ!W6</f>
        <v>10.44</v>
      </c>
      <c r="AU10" s="52"/>
      <c r="AV10" s="52"/>
      <c r="AW10" s="52"/>
      <c r="AX10" s="52"/>
      <c r="AY10" s="52"/>
      <c r="AZ10" s="52"/>
      <c r="BA10" s="52"/>
      <c r="BB10" s="52">
        <f>データ!X6</f>
        <v>601.15</v>
      </c>
      <c r="BC10" s="52"/>
      <c r="BD10" s="52"/>
      <c r="BE10" s="52"/>
      <c r="BF10" s="52"/>
      <c r="BG10" s="52"/>
      <c r="BH10" s="52"/>
      <c r="BI10" s="52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2" t="s">
        <v>24</v>
      </c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</row>
    <row r="14" spans="1:78" ht="13.5" customHeight="1" x14ac:dyDescent="0.15">
      <c r="A14" s="2"/>
      <c r="B14" s="64" t="s">
        <v>25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4" t="s">
        <v>113</v>
      </c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4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4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4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4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4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4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4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4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4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4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4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4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4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4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4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7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9"/>
    </row>
    <row r="83" spans="1:78" x14ac:dyDescent="0.15">
      <c r="C83" s="50" t="s">
        <v>30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kZtO2xk8nLYOuEOlvucdyc+HendgmiRjFoJSZOJasGdWW7NTFMEw+xHlnrAQ2NoGuSO7OuyrL419dimq7M/qEA==" saltValue="Vv7t+17xgYlyin8ZvyaF2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9" t="s">
        <v>52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53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54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57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58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59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62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63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64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65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66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312037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鳥取県　倉吉市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38.94</v>
      </c>
      <c r="P6" s="20">
        <f t="shared" si="3"/>
        <v>14.05</v>
      </c>
      <c r="Q6" s="20">
        <f t="shared" si="3"/>
        <v>100.41</v>
      </c>
      <c r="R6" s="20">
        <f t="shared" si="3"/>
        <v>3531</v>
      </c>
      <c r="S6" s="20">
        <f t="shared" si="3"/>
        <v>44969</v>
      </c>
      <c r="T6" s="20">
        <f t="shared" si="3"/>
        <v>272.06</v>
      </c>
      <c r="U6" s="20">
        <f t="shared" si="3"/>
        <v>165.29</v>
      </c>
      <c r="V6" s="20">
        <f t="shared" si="3"/>
        <v>6276</v>
      </c>
      <c r="W6" s="20">
        <f t="shared" si="3"/>
        <v>10.44</v>
      </c>
      <c r="X6" s="20">
        <f t="shared" si="3"/>
        <v>601.15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100.35</v>
      </c>
      <c r="AB6" s="21">
        <f t="shared" si="4"/>
        <v>100.05</v>
      </c>
      <c r="AC6" s="21">
        <f t="shared" si="4"/>
        <v>99.98</v>
      </c>
      <c r="AD6" s="21" t="str">
        <f t="shared" si="4"/>
        <v>-</v>
      </c>
      <c r="AE6" s="21" t="str">
        <f t="shared" si="4"/>
        <v>-</v>
      </c>
      <c r="AF6" s="21">
        <f t="shared" si="4"/>
        <v>106.37</v>
      </c>
      <c r="AG6" s="21">
        <f t="shared" si="4"/>
        <v>106.07</v>
      </c>
      <c r="AH6" s="21">
        <f t="shared" si="4"/>
        <v>105.5</v>
      </c>
      <c r="AI6" s="20" t="str">
        <f>IF(AI7="","",IF(AI7="-","【-】","【"&amp;SUBSTITUTE(TEXT(AI7,"#,##0.00"),"-","△")&amp;"】"))</f>
        <v>【103.61】</v>
      </c>
      <c r="AJ6" s="21" t="str">
        <f>IF(AJ7="",NA(),AJ7)</f>
        <v>-</v>
      </c>
      <c r="AK6" s="21" t="str">
        <f t="shared" ref="AK6:AS6" si="5">IF(AK7="",NA(),AK7)</f>
        <v>-</v>
      </c>
      <c r="AL6" s="21">
        <f t="shared" si="5"/>
        <v>766.43</v>
      </c>
      <c r="AM6" s="21">
        <f t="shared" si="5"/>
        <v>696.61</v>
      </c>
      <c r="AN6" s="21">
        <f t="shared" si="5"/>
        <v>605.1</v>
      </c>
      <c r="AO6" s="21" t="str">
        <f t="shared" si="5"/>
        <v>-</v>
      </c>
      <c r="AP6" s="21" t="str">
        <f t="shared" si="5"/>
        <v>-</v>
      </c>
      <c r="AQ6" s="21">
        <f t="shared" si="5"/>
        <v>139.02000000000001</v>
      </c>
      <c r="AR6" s="21">
        <f t="shared" si="5"/>
        <v>132.04</v>
      </c>
      <c r="AS6" s="21">
        <f t="shared" si="5"/>
        <v>145.43</v>
      </c>
      <c r="AT6" s="20" t="str">
        <f>IF(AT7="","",IF(AT7="-","【-】","【"&amp;SUBSTITUTE(TEXT(AT7,"#,##0.00"),"-","△")&amp;"】"))</f>
        <v>【133.62】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6.73</v>
      </c>
      <c r="AX6" s="21">
        <f t="shared" si="6"/>
        <v>10.96</v>
      </c>
      <c r="AY6" s="21">
        <f t="shared" si="6"/>
        <v>10.02</v>
      </c>
      <c r="AZ6" s="21" t="str">
        <f t="shared" si="6"/>
        <v>-</v>
      </c>
      <c r="BA6" s="21" t="str">
        <f t="shared" si="6"/>
        <v>-</v>
      </c>
      <c r="BB6" s="21">
        <f t="shared" si="6"/>
        <v>29.13</v>
      </c>
      <c r="BC6" s="21">
        <f t="shared" si="6"/>
        <v>35.69</v>
      </c>
      <c r="BD6" s="21">
        <f t="shared" si="6"/>
        <v>38.4</v>
      </c>
      <c r="BE6" s="20" t="str">
        <f>IF(BE7="","",IF(BE7="-","【-】","【"&amp;SUBSTITUTE(TEXT(BE7,"#,##0.00"),"-","△")&amp;"】"))</f>
        <v>【36.94】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4813.91</v>
      </c>
      <c r="BI6" s="21">
        <f t="shared" si="7"/>
        <v>4639.0600000000004</v>
      </c>
      <c r="BJ6" s="21">
        <f t="shared" si="7"/>
        <v>4461.16</v>
      </c>
      <c r="BK6" s="21" t="str">
        <f t="shared" si="7"/>
        <v>-</v>
      </c>
      <c r="BL6" s="21" t="str">
        <f t="shared" si="7"/>
        <v>-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80.73</v>
      </c>
      <c r="BT6" s="21">
        <f t="shared" si="8"/>
        <v>77.98</v>
      </c>
      <c r="BU6" s="21">
        <f t="shared" si="8"/>
        <v>75.25</v>
      </c>
      <c r="BV6" s="21" t="str">
        <f t="shared" si="8"/>
        <v>-</v>
      </c>
      <c r="BW6" s="21" t="str">
        <f t="shared" si="8"/>
        <v>-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221.76</v>
      </c>
      <c r="CE6" s="21">
        <f t="shared" si="9"/>
        <v>229.62</v>
      </c>
      <c r="CF6" s="21">
        <f t="shared" si="9"/>
        <v>238.08</v>
      </c>
      <c r="CG6" s="21" t="str">
        <f t="shared" si="9"/>
        <v>-</v>
      </c>
      <c r="CH6" s="21" t="str">
        <f t="shared" si="9"/>
        <v>-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 t="str">
        <f>IF(CM7="",NA(),CM7)</f>
        <v>-</v>
      </c>
      <c r="CN6" s="21" t="str">
        <f t="shared" ref="CN6:CV6" si="10">IF(CN7="",NA(),CN7)</f>
        <v>-</v>
      </c>
      <c r="CO6" s="20">
        <f t="shared" si="10"/>
        <v>0</v>
      </c>
      <c r="CP6" s="21">
        <f t="shared" si="10"/>
        <v>44.57</v>
      </c>
      <c r="CQ6" s="21">
        <f t="shared" si="10"/>
        <v>43.22</v>
      </c>
      <c r="CR6" s="21" t="str">
        <f t="shared" si="10"/>
        <v>-</v>
      </c>
      <c r="CS6" s="21" t="str">
        <f t="shared" si="10"/>
        <v>-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83.09</v>
      </c>
      <c r="DA6" s="21">
        <f t="shared" si="11"/>
        <v>83.41</v>
      </c>
      <c r="DB6" s="21">
        <f t="shared" si="11"/>
        <v>83.41</v>
      </c>
      <c r="DC6" s="21" t="str">
        <f t="shared" si="11"/>
        <v>-</v>
      </c>
      <c r="DD6" s="21" t="str">
        <f t="shared" si="11"/>
        <v>-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4.5</v>
      </c>
      <c r="DL6" s="21">
        <f t="shared" si="12"/>
        <v>8.9700000000000006</v>
      </c>
      <c r="DM6" s="21">
        <f t="shared" si="12"/>
        <v>12.45</v>
      </c>
      <c r="DN6" s="21" t="str">
        <f t="shared" si="12"/>
        <v>-</v>
      </c>
      <c r="DO6" s="21" t="str">
        <f t="shared" si="12"/>
        <v>-</v>
      </c>
      <c r="DP6" s="21">
        <f t="shared" si="12"/>
        <v>20.34</v>
      </c>
      <c r="DQ6" s="21">
        <f t="shared" si="12"/>
        <v>21.85</v>
      </c>
      <c r="DR6" s="21">
        <f t="shared" si="12"/>
        <v>25.19</v>
      </c>
      <c r="DS6" s="20" t="str">
        <f>IF(DS7="","",IF(DS7="-","【-】","【"&amp;SUBSTITUTE(TEXT(DS7,"#,##0.00"),"-","△")&amp;"】"))</f>
        <v>【27.11】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2022</v>
      </c>
      <c r="C7" s="23">
        <v>312037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38.94</v>
      </c>
      <c r="P7" s="24">
        <v>14.05</v>
      </c>
      <c r="Q7" s="24">
        <v>100.41</v>
      </c>
      <c r="R7" s="24">
        <v>3531</v>
      </c>
      <c r="S7" s="24">
        <v>44969</v>
      </c>
      <c r="T7" s="24">
        <v>272.06</v>
      </c>
      <c r="U7" s="24">
        <v>165.29</v>
      </c>
      <c r="V7" s="24">
        <v>6276</v>
      </c>
      <c r="W7" s="24">
        <v>10.44</v>
      </c>
      <c r="X7" s="24">
        <v>601.15</v>
      </c>
      <c r="Y7" s="24" t="s">
        <v>102</v>
      </c>
      <c r="Z7" s="24" t="s">
        <v>102</v>
      </c>
      <c r="AA7" s="24">
        <v>100.35</v>
      </c>
      <c r="AB7" s="24">
        <v>100.05</v>
      </c>
      <c r="AC7" s="24">
        <v>99.98</v>
      </c>
      <c r="AD7" s="24" t="s">
        <v>102</v>
      </c>
      <c r="AE7" s="24" t="s">
        <v>102</v>
      </c>
      <c r="AF7" s="24">
        <v>106.37</v>
      </c>
      <c r="AG7" s="24">
        <v>106.07</v>
      </c>
      <c r="AH7" s="24">
        <v>105.5</v>
      </c>
      <c r="AI7" s="24">
        <v>103.61</v>
      </c>
      <c r="AJ7" s="24" t="s">
        <v>102</v>
      </c>
      <c r="AK7" s="24" t="s">
        <v>102</v>
      </c>
      <c r="AL7" s="24">
        <v>766.43</v>
      </c>
      <c r="AM7" s="24">
        <v>696.61</v>
      </c>
      <c r="AN7" s="24">
        <v>605.1</v>
      </c>
      <c r="AO7" s="24" t="s">
        <v>102</v>
      </c>
      <c r="AP7" s="24" t="s">
        <v>102</v>
      </c>
      <c r="AQ7" s="24">
        <v>139.02000000000001</v>
      </c>
      <c r="AR7" s="24">
        <v>132.04</v>
      </c>
      <c r="AS7" s="24">
        <v>145.43</v>
      </c>
      <c r="AT7" s="24">
        <v>133.62</v>
      </c>
      <c r="AU7" s="24" t="s">
        <v>102</v>
      </c>
      <c r="AV7" s="24" t="s">
        <v>102</v>
      </c>
      <c r="AW7" s="24">
        <v>6.73</v>
      </c>
      <c r="AX7" s="24">
        <v>10.96</v>
      </c>
      <c r="AY7" s="24">
        <v>10.02</v>
      </c>
      <c r="AZ7" s="24" t="s">
        <v>102</v>
      </c>
      <c r="BA7" s="24" t="s">
        <v>102</v>
      </c>
      <c r="BB7" s="24">
        <v>29.13</v>
      </c>
      <c r="BC7" s="24">
        <v>35.69</v>
      </c>
      <c r="BD7" s="24">
        <v>38.4</v>
      </c>
      <c r="BE7" s="24">
        <v>36.94</v>
      </c>
      <c r="BF7" s="24" t="s">
        <v>102</v>
      </c>
      <c r="BG7" s="24" t="s">
        <v>102</v>
      </c>
      <c r="BH7" s="24">
        <v>4813.91</v>
      </c>
      <c r="BI7" s="24">
        <v>4639.0600000000004</v>
      </c>
      <c r="BJ7" s="24">
        <v>4461.16</v>
      </c>
      <c r="BK7" s="24" t="s">
        <v>102</v>
      </c>
      <c r="BL7" s="24" t="s">
        <v>102</v>
      </c>
      <c r="BM7" s="24">
        <v>867.83</v>
      </c>
      <c r="BN7" s="24">
        <v>791.76</v>
      </c>
      <c r="BO7" s="24">
        <v>900.82</v>
      </c>
      <c r="BP7" s="24">
        <v>809.19</v>
      </c>
      <c r="BQ7" s="24" t="s">
        <v>102</v>
      </c>
      <c r="BR7" s="24" t="s">
        <v>102</v>
      </c>
      <c r="BS7" s="24">
        <v>80.73</v>
      </c>
      <c r="BT7" s="24">
        <v>77.98</v>
      </c>
      <c r="BU7" s="24">
        <v>75.25</v>
      </c>
      <c r="BV7" s="24" t="s">
        <v>102</v>
      </c>
      <c r="BW7" s="24" t="s">
        <v>102</v>
      </c>
      <c r="BX7" s="24">
        <v>57.08</v>
      </c>
      <c r="BY7" s="24">
        <v>56.26</v>
      </c>
      <c r="BZ7" s="24">
        <v>52.94</v>
      </c>
      <c r="CA7" s="24">
        <v>57.02</v>
      </c>
      <c r="CB7" s="24" t="s">
        <v>102</v>
      </c>
      <c r="CC7" s="24" t="s">
        <v>102</v>
      </c>
      <c r="CD7" s="24">
        <v>221.76</v>
      </c>
      <c r="CE7" s="24">
        <v>229.62</v>
      </c>
      <c r="CF7" s="24">
        <v>238.08</v>
      </c>
      <c r="CG7" s="24" t="s">
        <v>102</v>
      </c>
      <c r="CH7" s="24" t="s">
        <v>102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 t="s">
        <v>102</v>
      </c>
      <c r="CN7" s="24" t="s">
        <v>102</v>
      </c>
      <c r="CO7" s="24">
        <v>0</v>
      </c>
      <c r="CP7" s="24">
        <v>44.57</v>
      </c>
      <c r="CQ7" s="24">
        <v>43.22</v>
      </c>
      <c r="CR7" s="24" t="s">
        <v>102</v>
      </c>
      <c r="CS7" s="24" t="s">
        <v>102</v>
      </c>
      <c r="CT7" s="24">
        <v>54.83</v>
      </c>
      <c r="CU7" s="24">
        <v>66.53</v>
      </c>
      <c r="CV7" s="24">
        <v>52.35</v>
      </c>
      <c r="CW7" s="24">
        <v>52.55</v>
      </c>
      <c r="CX7" s="24" t="s">
        <v>102</v>
      </c>
      <c r="CY7" s="24" t="s">
        <v>102</v>
      </c>
      <c r="CZ7" s="24">
        <v>83.09</v>
      </c>
      <c r="DA7" s="24">
        <v>83.41</v>
      </c>
      <c r="DB7" s="24">
        <v>83.41</v>
      </c>
      <c r="DC7" s="24" t="s">
        <v>102</v>
      </c>
      <c r="DD7" s="24" t="s">
        <v>102</v>
      </c>
      <c r="DE7" s="24">
        <v>84.7</v>
      </c>
      <c r="DF7" s="24">
        <v>84.67</v>
      </c>
      <c r="DG7" s="24">
        <v>84.39</v>
      </c>
      <c r="DH7" s="24">
        <v>87.3</v>
      </c>
      <c r="DI7" s="24" t="s">
        <v>102</v>
      </c>
      <c r="DJ7" s="24" t="s">
        <v>102</v>
      </c>
      <c r="DK7" s="24">
        <v>4.5</v>
      </c>
      <c r="DL7" s="24">
        <v>8.9700000000000006</v>
      </c>
      <c r="DM7" s="24">
        <v>12.45</v>
      </c>
      <c r="DN7" s="24" t="s">
        <v>102</v>
      </c>
      <c r="DO7" s="24" t="s">
        <v>102</v>
      </c>
      <c r="DP7" s="24">
        <v>20.34</v>
      </c>
      <c r="DQ7" s="24">
        <v>21.85</v>
      </c>
      <c r="DR7" s="24">
        <v>25.19</v>
      </c>
      <c r="DS7" s="24">
        <v>27.11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0.25</v>
      </c>
      <c r="EM7" s="24">
        <v>0.05</v>
      </c>
      <c r="EN7" s="24">
        <v>0.03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2024-01-29T04:43:44Z</cp:lastPrinted>
  <dcterms:created xsi:type="dcterms:W3CDTF">2023-12-12T01:03:35Z</dcterms:created>
  <dcterms:modified xsi:type="dcterms:W3CDTF">2024-01-30T09:48:06Z</dcterms:modified>
  <cp:category/>
</cp:coreProperties>
</file>