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L:\04経営\11照会・調査\04_経営比較分析表\R4（R3決算）\"/>
    </mc:Choice>
  </mc:AlternateContent>
  <xr:revisionPtr revIDLastSave="0" documentId="13_ncr:1_{7A2A111D-3695-4CE8-BA95-D859739CB162}" xr6:coauthVersionLast="36" xr6:coauthVersionMax="36" xr10:uidLastSave="{00000000-0000-0000-0000-000000000000}"/>
  <workbookProtection workbookAlgorithmName="SHA-512" workbookHashValue="XkB0ACaWqA27OwnaAljQU8VawCVv/GZA8wLRQMNdwqpygF5AbdyfdtmkT/tqhluWNIDXib2LGO/UGXbYu6uqHw==" workbookSaltValue="kxUGxtKbNKUP8W2yf70eCA==" workbookSpinCount="100000" lockStructure="1"/>
  <bookViews>
    <workbookView xWindow="0" yWindow="0" windowWidth="20325" windowHeight="84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<sst xmlns="http://schemas.openxmlformats.org/spreadsheetml/2006/main" count="228" uniqueCount="113">
  <si>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</si>
  <si>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</si>
  <si>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</si>
  <si>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</si>
  <si>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</si>
  <si>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</si>
  <si>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</si>
  <si>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</si>
  <si>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</si>
  <si>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</si>
  <si>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</si>
  <si>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</si>
  <si>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</si>
  <si>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</si>
  <si>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</si>
  <si>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</si>
  <si>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</si>
  <si>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</si>
  <si>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</si>
  <si>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</si>
  <si>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</si>
  <si>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</si>
  <si>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</si>
  <si>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</si>
  <si>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</si>
  <si>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</si>
  <si>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</si>
  <si>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</si>
  <si>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</si>
  <si>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</si>
  <si>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</si>
  <si>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</si>
  <si>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</si>
  <si>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</si>
  <si>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</si>
  <si>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</si>
  <si>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</si>
  <si>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</si>
  <si>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</si>
  <si>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</si>
  <si>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</si>
  <si>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</si>
  <si>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</si>
  <si>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</si>
  <si>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</si>
  <si>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</si>
  <si>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</si>
  <si>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</si>
  <si>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</si>
  <si>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</si>
  <si>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</si>
  <si>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</si>
  <si>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</si>
  <si>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</si>
  <si>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</si>
  <si>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</si>
  <si>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</si>
  <si>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</si>
  <si>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</si>
  <si>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</si>
  <si>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</si>
  <si>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</si>
  <si>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</si>
  <si>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</si>
  <si>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</si>
  <si>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</si>
  <si>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</si>
  <si>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</si>
  <si>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</si>
  <si>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</si>
  <si>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</si>
  <si>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</si>
  <si>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</si>
  <si>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</si>
  <si>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</si>
  <si>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</si>
  <si>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</si>
  <si>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</si>
  <si>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</si>
  <si>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</si>
  <si>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</si>
  <si>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</si>
  <si>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</si>
  <si>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</si>
  <si>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</si>
  <si>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</si>
  <si>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</si>
  <si>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</si>
  <si>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</si>
  <si>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</si>
  <si>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</si>
  <si>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</si>
  <si>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</si>
  <si>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倉吉市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</si>
  <si>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</si>
  <si>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</si>
  <si>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</si>
  <si>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</si>
  <si>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</si>
  <si>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</si>
  <si>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</si>
  <si>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</si>
  <si>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</si>
  <si>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</si>
  <si>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</si>
  <si>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</si>
  <si>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</si>
  <si>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</si>
  <si>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</si>
  <si>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</si>
  <si>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rFont val="ＭＳ ゴシック"/>
        <family val="3"/>
        <charset val="128"/>
      </rPr>
      <t xml:space="preserve">①経常収支比率は、人口減少に伴う給水収益の減及び配水管撤去工事等の費用増により、前年度と比べて悪化した。
②累積欠損金比率は、欠損金が発生しておらず0％となっている。
③流動比率は、400％以上となっており、短期的な債務に対する支払能力が高いといえる。
</t>
    </r>
    <r>
      <rPr>
        <sz val="11"/>
        <color theme="1"/>
        <rFont val="ＭＳ ゴシック"/>
        <family val="3"/>
        <charset val="128"/>
      </rPr>
      <t xml:space="preserve">
④企業債残高対給水収益比率は、令和２年度から簡易水道事業を会計統合したため、企業債残高が増額となり比率が増加している。なお、必ずしも類似団体の全てが簡易水道事業の会計統合をしているわけではないので、他団体との単純な比較はできない。
　今後の給水収益は減少を見込むため、適正な投資規模の検討が必要。
⑤料金回収率と⑥給水原価は、人口減少により給水収益が減少傾向であるため、料金回収率は年々減少することが予想される。
⑦施設利用率は、おおむね横ばいで推移している。しかし、類似団体平均値と比べて利用率が悪く、施設更新の際にはダウンサイジングが必要。
⑧有収率は、年度により多少のバラつきはあるが、減少傾向にある。この一因として、給配水管の老朽化による漏水が考えられる。</t>
    </r>
    <rPh sb="9" eb="11">
      <t>ジンコウ</t>
    </rPh>
    <rPh sb="11" eb="13">
      <t>ゲンショウ</t>
    </rPh>
    <rPh sb="14" eb="15">
      <t>トモナ</t>
    </rPh>
    <rPh sb="16" eb="18">
      <t>キュウスイ</t>
    </rPh>
    <rPh sb="18" eb="20">
      <t>シュウエキ</t>
    </rPh>
    <rPh sb="21" eb="22">
      <t>ゲン</t>
    </rPh>
    <rPh sb="22" eb="23">
      <t>オヨ</t>
    </rPh>
    <rPh sb="24" eb="27">
      <t>ハイスイカン</t>
    </rPh>
    <rPh sb="27" eb="29">
      <t>テッキョ</t>
    </rPh>
    <rPh sb="29" eb="31">
      <t>コウジ</t>
    </rPh>
    <rPh sb="31" eb="32">
      <t>トウ</t>
    </rPh>
    <rPh sb="33" eb="35">
      <t>ヒヨウ</t>
    </rPh>
    <rPh sb="35" eb="36">
      <t>ゾウ</t>
    </rPh>
    <rPh sb="47" eb="49">
      <t>アッカ</t>
    </rPh>
    <rPh sb="192" eb="193">
      <t>カナラ</t>
    </rPh>
    <rPh sb="196" eb="198">
      <t>ルイジ</t>
    </rPh>
    <rPh sb="198" eb="200">
      <t>ダンタイ</t>
    </rPh>
    <rPh sb="201" eb="202">
      <t>スベ</t>
    </rPh>
    <rPh sb="204" eb="206">
      <t>カンイ</t>
    </rPh>
    <rPh sb="206" eb="208">
      <t>スイドウ</t>
    </rPh>
    <rPh sb="208" eb="210">
      <t>ジギョウ</t>
    </rPh>
    <rPh sb="211" eb="213">
      <t>カイケイ</t>
    </rPh>
    <rPh sb="213" eb="215">
      <t>トウゴウ</t>
    </rPh>
    <rPh sb="229" eb="230">
      <t>タ</t>
    </rPh>
    <rPh sb="230" eb="232">
      <t>ダンタイ</t>
    </rPh>
    <rPh sb="234" eb="236">
      <t>タンジュン</t>
    </rPh>
    <rPh sb="237" eb="239">
      <t>ヒカク</t>
    </rPh>
    <rPh sb="258" eb="260">
      <t>ミコ</t>
    </rPh>
    <rPh sb="264" eb="266">
      <t>テキセイ</t>
    </rPh>
    <rPh sb="272" eb="274">
      <t>ケントウ</t>
    </rPh>
    <rPh sb="275" eb="277">
      <t>ヒツヨウ</t>
    </rPh>
    <rPh sb="351" eb="352">
      <t>ヨコ</t>
    </rPh>
    <rPh sb="355" eb="357">
      <t>スイイ</t>
    </rPh>
    <rPh sb="377" eb="380">
      <t>リヨウリツ</t>
    </rPh>
    <rPh sb="412" eb="414">
      <t>ネンド</t>
    </rPh>
    <rPh sb="417" eb="419">
      <t>タショウ</t>
    </rPh>
    <rPh sb="429" eb="431">
      <t>ゲンショウ</t>
    </rPh>
    <rPh sb="431" eb="433">
      <t>ケイコウ</t>
    </rPh>
    <rPh sb="439" eb="441">
      <t>イチイン</t>
    </rPh>
    <rPh sb="448" eb="449">
      <t>カン</t>
    </rPh>
    <rPh sb="450" eb="453">
      <t>ロウキュウカ</t>
    </rPh>
    <rPh sb="456" eb="458">
      <t>ロウスイ</t>
    </rPh>
    <rPh sb="459" eb="460">
      <t>カンガ</t>
    </rPh>
    <phoneticPr fontId="4"/>
  </si>
  <si>
    <t>①有形固定資産減価償却率は、年々増加しており、また、有形固定資産の70％超を占める配水管において法定耐用年数を超えたものが増加傾向にあり、類似団体平均値と比較しても非常に悪い状態である。
②管路経年化率は、令和２年度から簡易水道事業を会計統合したため一時減少したが、増加傾向にあり、類似団体平均値と比較しても悪い状態である。
③管路更新率は、毎年３～４㎞程度の更新を行っているが、今後も整備以上に耐用年数経過管路が増え続けることとなるので、更新計画の見直しが必要。</t>
    <rPh sb="14" eb="16">
      <t>ネンネン</t>
    </rPh>
    <rPh sb="16" eb="18">
      <t>ゾウカ</t>
    </rPh>
    <rPh sb="126" eb="128">
      <t>イチジ</t>
    </rPh>
    <rPh sb="134" eb="136">
      <t>ゾウカ</t>
    </rPh>
    <rPh sb="136" eb="138">
      <t>ケイコウ</t>
    </rPh>
    <rPh sb="227" eb="229">
      <t>ミナオ</t>
    </rPh>
    <rPh sb="231" eb="233">
      <t>ヒツヨウ</t>
    </rPh>
    <phoneticPr fontId="4"/>
  </si>
  <si>
    <t>　令和２年度から簡易水道事業に地方公営企業法の全部を適用し、上水道と一つの会計で経理している。
　令和２年度末に策定した経営戦略（簡易水道事業を含む）に基づき、また、近隣の水道事業体との広域連携を検討しながら、施設のダウンサイジング、管路等の長期的な更新計画を見直し、料金改定等を勘案して財政計画とのバランスをとった運営を行う必要がある。</t>
    <rPh sb="56" eb="58">
      <t>サクテイ</t>
    </rPh>
    <rPh sb="65" eb="67">
      <t>カンイ</t>
    </rPh>
    <rPh sb="67" eb="69">
      <t>スイドウ</t>
    </rPh>
    <rPh sb="69" eb="71">
      <t>ジギョウ</t>
    </rPh>
    <rPh sb="72" eb="73">
      <t>フク</t>
    </rPh>
    <rPh sb="76" eb="77">
      <t>モト</t>
    </rPh>
    <rPh sb="158" eb="160">
      <t>ウンエイ</t>
    </rPh>
    <rPh sb="161" eb="16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</si>
</sst>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0.53</c:v>
                </c:pt>
                <c:pt idx="1">
                  <c:v>0.53</c:v>
                </c:pt>
                <c:pt idx="2">
                  <c:v>0.53</c:v>
                </c:pt>
                <c:pt idx="3">
                  <c:v>0.54</c:v>
                </c:pt>
                <c:pt idx="4">
                  <c:v>0.47</c:v>
                </c:pt>
              </c:numCache>
            </c:numRef>
          </c:val>
          <c:extLst>
            <c:ext xmlns:c16="http://schemas.microsoft.com/office/drawing/2014/chart" uri="{C3380CC4-5D6E-409C-BE32-E72D297353CC}">
              <c16:uniqueId val="{00000000-859B-4726-9444-5F6C9E76DBA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859B-4726-9444-5F6C9E76DBA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111.89</c:v>
                </c:pt>
                <c:pt idx="1">
                  <c:v>107.09</c:v>
                </c:pt>
                <c:pt idx="2">
                  <c:v>106.91</c:v>
                </c:pt>
                <c:pt idx="3">
                  <c:v>112.67</c:v>
                </c:pt>
                <c:pt idx="4">
                  <c:v>107.15</c:v>
                </c:pt>
              </c:numCache>
            </c:numRef>
          </c:val>
          <c:extLst>
            <c:ext xmlns:c16="http://schemas.microsoft.com/office/drawing/2014/chart" uri="{C3380CC4-5D6E-409C-BE32-E72D297353CC}">
              <c16:uniqueId val="{00000000-003A-4E22-BD80-4B3AE2E5FB0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003A-4E22-BD80-4B3AE2E5FB0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58.37</c:v>
                </c:pt>
                <c:pt idx="1">
                  <c:v>59.72</c:v>
                </c:pt>
                <c:pt idx="2">
                  <c:v>60.65</c:v>
                </c:pt>
                <c:pt idx="3">
                  <c:v>60.61</c:v>
                </c:pt>
                <c:pt idx="4">
                  <c:v>61.34</c:v>
                </c:pt>
              </c:numCache>
            </c:numRef>
          </c:val>
          <c:extLst>
            <c:ext xmlns:c16="http://schemas.microsoft.com/office/drawing/2014/chart" uri="{C3380CC4-5D6E-409C-BE32-E72D297353CC}">
              <c16:uniqueId val="{00000000-5114-45A3-9AF5-35638ACF4D1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5114-45A3-9AF5-35638ACF4D1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35.42</c:v>
                </c:pt>
                <c:pt idx="1">
                  <c:v>37.58</c:v>
                </c:pt>
                <c:pt idx="2">
                  <c:v>38.549999999999997</c:v>
                </c:pt>
                <c:pt idx="3">
                  <c:v>32.46</c:v>
                </c:pt>
                <c:pt idx="4">
                  <c:v>35.44</c:v>
                </c:pt>
              </c:numCache>
            </c:numRef>
          </c:val>
          <c:extLst>
            <c:ext xmlns:c16="http://schemas.microsoft.com/office/drawing/2014/chart" uri="{C3380CC4-5D6E-409C-BE32-E72D297353CC}">
              <c16:uniqueId val="{00000000-1AFB-4C30-A87A-0E0B71F3F97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1AFB-4C30-A87A-0E0B71F3F97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12-4515-8E7F-3C44B11825A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8912-4515-8E7F-3C44B11825A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374.86</c:v>
                </c:pt>
                <c:pt idx="1">
                  <c:v>362.32</c:v>
                </c:pt>
                <c:pt idx="2">
                  <c:v>422.48</c:v>
                </c:pt>
                <c:pt idx="3">
                  <c:v>423.25</c:v>
                </c:pt>
                <c:pt idx="4">
                  <c:v>431.64</c:v>
                </c:pt>
              </c:numCache>
            </c:numRef>
          </c:val>
          <c:extLst>
            <c:ext xmlns:c16="http://schemas.microsoft.com/office/drawing/2014/chart" uri="{C3380CC4-5D6E-409C-BE32-E72D297353CC}">
              <c16:uniqueId val="{00000000-4708-4901-801E-4F7C40DB538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4708-4901-801E-4F7C40DB538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326.42</c:v>
                </c:pt>
                <c:pt idx="1">
                  <c:v>318.37</c:v>
                </c:pt>
                <c:pt idx="2">
                  <c:v>326.3</c:v>
                </c:pt>
                <c:pt idx="3">
                  <c:v>416.09</c:v>
                </c:pt>
                <c:pt idx="4">
                  <c:v>412.12</c:v>
                </c:pt>
              </c:numCache>
            </c:numRef>
          </c:val>
          <c:extLst>
            <c:ext xmlns:c16="http://schemas.microsoft.com/office/drawing/2014/chart" uri="{C3380CC4-5D6E-409C-BE32-E72D297353CC}">
              <c16:uniqueId val="{00000000-CA6A-467B-BF18-81487E3584D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CA6A-467B-BF18-81487E3584D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96.25</c:v>
                </c:pt>
                <c:pt idx="1">
                  <c:v>93.57</c:v>
                </c:pt>
                <c:pt idx="2">
                  <c:v>92.03</c:v>
                </c:pt>
                <c:pt idx="3">
                  <c:v>101.94</c:v>
                </c:pt>
                <c:pt idx="4">
                  <c:v>100.36</c:v>
                </c:pt>
              </c:numCache>
            </c:numRef>
          </c:val>
          <c:extLst>
            <c:ext xmlns:c16="http://schemas.microsoft.com/office/drawing/2014/chart" uri="{C3380CC4-5D6E-409C-BE32-E72D297353CC}">
              <c16:uniqueId val="{00000000-81F4-45C6-90F6-2BA419F126A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81F4-45C6-90F6-2BA419F126A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138.72999999999999</c:v>
                </c:pt>
                <c:pt idx="1">
                  <c:v>142.57</c:v>
                </c:pt>
                <c:pt idx="2">
                  <c:v>144.84</c:v>
                </c:pt>
                <c:pt idx="3">
                  <c:v>130.41999999999999</c:v>
                </c:pt>
                <c:pt idx="4">
                  <c:v>132.6</c:v>
                </c:pt>
              </c:numCache>
            </c:numRef>
          </c:val>
          <c:extLst>
            <c:ext xmlns:c16="http://schemas.microsoft.com/office/drawing/2014/chart" uri="{C3380CC4-5D6E-409C-BE32-E72D297353CC}">
              <c16:uniqueId val="{00000000-25EF-4765-B539-D5D7C8C76B7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25EF-4765-B539-D5D7C8C76B7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53.31</c:v>
                </c:pt>
                <c:pt idx="1">
                  <c:v>51.87</c:v>
                </c:pt>
                <c:pt idx="2">
                  <c:v>51.87</c:v>
                </c:pt>
                <c:pt idx="3">
                  <c:v>53.91</c:v>
                </c:pt>
                <c:pt idx="4">
                  <c:v>52.23</c:v>
                </c:pt>
              </c:numCache>
            </c:numRef>
          </c:val>
          <c:extLst>
            <c:ext xmlns:c16="http://schemas.microsoft.com/office/drawing/2014/chart" uri="{C3380CC4-5D6E-409C-BE32-E72D297353CC}">
              <c16:uniqueId val="{00000000-012B-4573-882D-E76DAB7B8B2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012B-4573-882D-E76DAB7B8B2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83.05</c:v>
                </c:pt>
                <c:pt idx="1">
                  <c:v>83.31</c:v>
                </c:pt>
                <c:pt idx="2">
                  <c:v>81.28</c:v>
                </c:pt>
                <c:pt idx="3">
                  <c:v>78.040000000000006</c:v>
                </c:pt>
                <c:pt idx="4">
                  <c:v>79.12</c:v>
                </c:pt>
              </c:numCache>
            </c:numRef>
          </c:val>
          <c:extLst>
            <c:ext xmlns:c16="http://schemas.microsoft.com/office/drawing/2014/chart" uri="{C3380CC4-5D6E-409C-BE32-E72D297353CC}">
              <c16:uniqueId val="{00000000-ECE7-4197-A4E8-6B5C4303404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ECE7-4197-A4E8-6B5C4303404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鳥取県　倉吉市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7"/>
      <c r="D7" s="57"/>
      <c r="E7" s="57"/>
      <c r="F7" s="57"/>
      <c r="G7" s="57"/>
      <c r="H7" s="57"/>
      <c r="I7" s="56" t="s">
        <v>2</v>
      </c>
      <c r="J7" s="57"/>
      <c r="K7" s="57"/>
      <c r="L7" s="57"/>
      <c r="M7" s="57"/>
      <c r="N7" s="57"/>
      <c r="O7" s="58"/>
      <c r="P7" s="59" t="s">
        <v>3</v>
      </c>
      <c r="Q7" s="59"/>
      <c r="R7" s="59"/>
      <c r="S7" s="59"/>
      <c r="T7" s="59"/>
      <c r="U7" s="59"/>
      <c r="V7" s="59"/>
      <c r="W7" s="59" t="s">
        <v>4</v>
      </c>
      <c r="X7" s="59"/>
      <c r="Y7" s="59"/>
      <c r="Z7" s="59"/>
      <c r="AA7" s="59"/>
      <c r="AB7" s="59"/>
      <c r="AC7" s="59"/>
      <c r="AD7" s="59" t="s">
        <v>5</v>
      </c>
      <c r="AE7" s="59"/>
      <c r="AF7" s="59"/>
      <c r="AG7" s="59"/>
      <c r="AH7" s="59"/>
      <c r="AI7" s="59"/>
      <c r="AJ7" s="59"/>
      <c r="AK7" s="2"/>
      <c r="AL7" s="59" t="s">
        <v>6</v>
      </c>
      <c r="AM7" s="59"/>
      <c r="AN7" s="59"/>
      <c r="AO7" s="59"/>
      <c r="AP7" s="59"/>
      <c r="AQ7" s="59"/>
      <c r="AR7" s="59"/>
      <c r="AS7" s="59"/>
      <c r="AT7" s="56" t="s">
        <v>7</v>
      </c>
      <c r="AU7" s="57"/>
      <c r="AV7" s="57"/>
      <c r="AW7" s="57"/>
      <c r="AX7" s="57"/>
      <c r="AY7" s="57"/>
      <c r="AZ7" s="57"/>
      <c r="BA7" s="57"/>
      <c r="BB7" s="59" t="s">
        <v>8</v>
      </c>
      <c r="BC7" s="59"/>
      <c r="BD7" s="59"/>
      <c r="BE7" s="59"/>
      <c r="BF7" s="59"/>
      <c r="BG7" s="59"/>
      <c r="BH7" s="59"/>
      <c r="BI7" s="59"/>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64" t="str">
        <f>データ!$K$6</f>
        <v>末端給水事業</v>
      </c>
      <c r="Q8" s="64"/>
      <c r="R8" s="64"/>
      <c r="S8" s="64"/>
      <c r="T8" s="64"/>
      <c r="U8" s="64"/>
      <c r="V8" s="64"/>
      <c r="W8" s="64" t="str">
        <f>データ!$L$6</f>
        <v>A5</v>
      </c>
      <c r="X8" s="64"/>
      <c r="Y8" s="64"/>
      <c r="Z8" s="64"/>
      <c r="AA8" s="64"/>
      <c r="AB8" s="64"/>
      <c r="AC8" s="64"/>
      <c r="AD8" s="64" t="str">
        <f>データ!$M$6</f>
        <v>非設置</v>
      </c>
      <c r="AE8" s="64"/>
      <c r="AF8" s="64"/>
      <c r="AG8" s="64"/>
      <c r="AH8" s="64"/>
      <c r="AI8" s="64"/>
      <c r="AJ8" s="64"/>
      <c r="AK8" s="2"/>
      <c r="AL8" s="53">
        <f>データ!$R$6</f>
        <v>45574</v>
      </c>
      <c r="AM8" s="53"/>
      <c r="AN8" s="53"/>
      <c r="AO8" s="53"/>
      <c r="AP8" s="53"/>
      <c r="AQ8" s="53"/>
      <c r="AR8" s="53"/>
      <c r="AS8" s="53"/>
      <c r="AT8" s="50">
        <f>データ!$S$6</f>
        <v>272.06</v>
      </c>
      <c r="AU8" s="51"/>
      <c r="AV8" s="51"/>
      <c r="AW8" s="51"/>
      <c r="AX8" s="51"/>
      <c r="AY8" s="51"/>
      <c r="AZ8" s="51"/>
      <c r="BA8" s="51"/>
      <c r="BB8" s="40">
        <f>データ!$T$6</f>
        <v>167.51</v>
      </c>
      <c r="BC8" s="40"/>
      <c r="BD8" s="40"/>
      <c r="BE8" s="40"/>
      <c r="BF8" s="40"/>
      <c r="BG8" s="40"/>
      <c r="BH8" s="40"/>
      <c r="BI8" s="40"/>
      <c r="BJ8" s="3"/>
      <c r="BK8" s="3"/>
      <c r="BL8" s="65" t="s">
        <v>10</v>
      </c>
      <c r="BM8" s="66"/>
      <c r="BN8" s="54" t="s">
        <v>11</v>
      </c>
      <c r="BO8" s="54"/>
      <c r="BP8" s="54"/>
      <c r="BQ8" s="54"/>
      <c r="BR8" s="54"/>
      <c r="BS8" s="54"/>
      <c r="BT8" s="54"/>
      <c r="BU8" s="54"/>
      <c r="BV8" s="54"/>
      <c r="BW8" s="54"/>
      <c r="BX8" s="54"/>
      <c r="BY8" s="55"/>
    </row>
    <row r="9" spans="1:78" ht="18.75" customHeight="1" x14ac:dyDescent="0.15">
      <c r="A9" s="2"/>
      <c r="B9" s="56" t="s">
        <v>12</v>
      </c>
      <c r="C9" s="57"/>
      <c r="D9" s="57"/>
      <c r="E9" s="57"/>
      <c r="F9" s="57"/>
      <c r="G9" s="57"/>
      <c r="H9" s="57"/>
      <c r="I9" s="56" t="s">
        <v>13</v>
      </c>
      <c r="J9" s="57"/>
      <c r="K9" s="57"/>
      <c r="L9" s="57"/>
      <c r="M9" s="57"/>
      <c r="N9" s="57"/>
      <c r="O9" s="58"/>
      <c r="P9" s="59" t="s">
        <v>14</v>
      </c>
      <c r="Q9" s="59"/>
      <c r="R9" s="59"/>
      <c r="S9" s="59"/>
      <c r="T9" s="59"/>
      <c r="U9" s="59"/>
      <c r="V9" s="59"/>
      <c r="W9" s="59" t="s">
        <v>15</v>
      </c>
      <c r="X9" s="59"/>
      <c r="Y9" s="59"/>
      <c r="Z9" s="59"/>
      <c r="AA9" s="59"/>
      <c r="AB9" s="59"/>
      <c r="AC9" s="59"/>
      <c r="AD9" s="2"/>
      <c r="AE9" s="2"/>
      <c r="AF9" s="2"/>
      <c r="AG9" s="2"/>
      <c r="AH9" s="2"/>
      <c r="AI9" s="2"/>
      <c r="AJ9" s="2"/>
      <c r="AK9" s="2"/>
      <c r="AL9" s="59" t="s">
        <v>16</v>
      </c>
      <c r="AM9" s="59"/>
      <c r="AN9" s="59"/>
      <c r="AO9" s="59"/>
      <c r="AP9" s="59"/>
      <c r="AQ9" s="59"/>
      <c r="AR9" s="59"/>
      <c r="AS9" s="59"/>
      <c r="AT9" s="56" t="s">
        <v>17</v>
      </c>
      <c r="AU9" s="57"/>
      <c r="AV9" s="57"/>
      <c r="AW9" s="57"/>
      <c r="AX9" s="57"/>
      <c r="AY9" s="57"/>
      <c r="AZ9" s="57"/>
      <c r="BA9" s="57"/>
      <c r="BB9" s="59" t="s">
        <v>18</v>
      </c>
      <c r="BC9" s="59"/>
      <c r="BD9" s="59"/>
      <c r="BE9" s="59"/>
      <c r="BF9" s="59"/>
      <c r="BG9" s="59"/>
      <c r="BH9" s="59"/>
      <c r="BI9" s="59"/>
      <c r="BJ9" s="3"/>
      <c r="BK9" s="3"/>
      <c r="BL9" s="60" t="s">
        <v>19</v>
      </c>
      <c r="BM9" s="61"/>
      <c r="BN9" s="62" t="s">
        <v>20</v>
      </c>
      <c r="BO9" s="62"/>
      <c r="BP9" s="62"/>
      <c r="BQ9" s="62"/>
      <c r="BR9" s="62"/>
      <c r="BS9" s="62"/>
      <c r="BT9" s="62"/>
      <c r="BU9" s="62"/>
      <c r="BV9" s="62"/>
      <c r="BW9" s="62"/>
      <c r="BX9" s="62"/>
      <c r="BY9" s="63"/>
    </row>
    <row r="10" spans="1:78" ht="18.75" customHeight="1" x14ac:dyDescent="0.15">
      <c r="A10" s="2"/>
      <c r="B10" s="50" t="str">
        <f>データ!$N$6</f>
        <v>-</v>
      </c>
      <c r="C10" s="51"/>
      <c r="D10" s="51"/>
      <c r="E10" s="51"/>
      <c r="F10" s="51"/>
      <c r="G10" s="51"/>
      <c r="H10" s="51"/>
      <c r="I10" s="50">
        <f>データ!$O$6</f>
        <v>59.06</v>
      </c>
      <c r="J10" s="51"/>
      <c r="K10" s="51"/>
      <c r="L10" s="51"/>
      <c r="M10" s="51"/>
      <c r="N10" s="51"/>
      <c r="O10" s="52"/>
      <c r="P10" s="40">
        <f>データ!$P$6</f>
        <v>96.49</v>
      </c>
      <c r="Q10" s="40"/>
      <c r="R10" s="40"/>
      <c r="S10" s="40"/>
      <c r="T10" s="40"/>
      <c r="U10" s="40"/>
      <c r="V10" s="40"/>
      <c r="W10" s="53">
        <f>データ!$Q$6</f>
        <v>2356</v>
      </c>
      <c r="X10" s="53"/>
      <c r="Y10" s="53"/>
      <c r="Z10" s="53"/>
      <c r="AA10" s="53"/>
      <c r="AB10" s="53"/>
      <c r="AC10" s="53"/>
      <c r="AD10" s="2"/>
      <c r="AE10" s="2"/>
      <c r="AF10" s="2"/>
      <c r="AG10" s="2"/>
      <c r="AH10" s="2"/>
      <c r="AI10" s="2"/>
      <c r="AJ10" s="2"/>
      <c r="AK10" s="2"/>
      <c r="AL10" s="53">
        <f>データ!$U$6</f>
        <v>43709</v>
      </c>
      <c r="AM10" s="53"/>
      <c r="AN10" s="53"/>
      <c r="AO10" s="53"/>
      <c r="AP10" s="53"/>
      <c r="AQ10" s="53"/>
      <c r="AR10" s="53"/>
      <c r="AS10" s="53"/>
      <c r="AT10" s="50">
        <f>データ!$V$6</f>
        <v>67.2</v>
      </c>
      <c r="AU10" s="51"/>
      <c r="AV10" s="51"/>
      <c r="AW10" s="51"/>
      <c r="AX10" s="51"/>
      <c r="AY10" s="51"/>
      <c r="AZ10" s="51"/>
      <c r="BA10" s="51"/>
      <c r="BB10" s="40">
        <f>データ!$W$6</f>
        <v>650.42999999999995</v>
      </c>
      <c r="BC10" s="40"/>
      <c r="BD10" s="40"/>
      <c r="BE10" s="40"/>
      <c r="BF10" s="40"/>
      <c r="BG10" s="40"/>
      <c r="BH10" s="40"/>
      <c r="BI10" s="40"/>
      <c r="BJ10" s="2"/>
      <c r="BK10" s="2"/>
      <c r="BL10" s="41" t="s">
        <v>21</v>
      </c>
      <c r="BM10" s="42"/>
      <c r="BN10" s="43" t="s">
        <v>22</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1" t="s">
        <v>25</v>
      </c>
      <c r="BM14" s="32"/>
      <c r="BN14" s="32"/>
      <c r="BO14" s="32"/>
      <c r="BP14" s="32"/>
      <c r="BQ14" s="32"/>
      <c r="BR14" s="32"/>
      <c r="BS14" s="32"/>
      <c r="BT14" s="32"/>
      <c r="BU14" s="32"/>
      <c r="BV14" s="32"/>
      <c r="BW14" s="32"/>
      <c r="BX14" s="32"/>
      <c r="BY14" s="32"/>
      <c r="BZ14" s="33"/>
    </row>
    <row r="15" spans="1:78" ht="13.5" customHeight="1" x14ac:dyDescent="0.15">
      <c r="A15" s="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9"/>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110</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111</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37" t="s">
        <v>27</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9"/>
      <c r="BK60" s="2"/>
      <c r="BL60" s="84"/>
      <c r="BM60" s="85"/>
      <c r="BN60" s="85"/>
      <c r="BO60" s="85"/>
      <c r="BP60" s="85"/>
      <c r="BQ60" s="85"/>
      <c r="BR60" s="85"/>
      <c r="BS60" s="85"/>
      <c r="BT60" s="85"/>
      <c r="BU60" s="85"/>
      <c r="BV60" s="85"/>
      <c r="BW60" s="85"/>
      <c r="BX60" s="85"/>
      <c r="BY60" s="85"/>
      <c r="BZ60" s="86"/>
    </row>
    <row r="61" spans="1:78" ht="13.5" customHeight="1" x14ac:dyDescent="0.15">
      <c r="A61" s="2"/>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9"/>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112</v>
      </c>
      <c r="BM66" s="85"/>
      <c r="BN66" s="85"/>
      <c r="BO66" s="85"/>
      <c r="BP66" s="85"/>
      <c r="BQ66" s="85"/>
      <c r="BR66" s="85"/>
      <c r="BS66" s="85"/>
      <c r="BT66" s="85"/>
      <c r="BU66" s="85"/>
      <c r="BV66" s="85"/>
      <c r="BW66" s="85"/>
      <c r="BX66" s="85"/>
      <c r="BY66" s="85"/>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OD0YcuJXrsyICDgHY/iedLDps83mSlBV+cvMrfsYA8dVmlyJyEhFHmsc3aUiBK+Kf6Z/tQMbVvi7gVZji59BRw==" saltValue="gNk6JLYLyOBcbHdTTAsyCA==" spinCount="100000" sheet="1" objects="1" scenarios="1" formatCells="0" formatColumns="0" formatRows="0"/>
  <mergeCells count="48">
    <mergeCell ref="BL66:BZ82"/>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BN8:BY8"/>
    <mergeCell ref="B9:H9"/>
    <mergeCell ref="I9:O9"/>
    <mergeCell ref="P9:V9"/>
    <mergeCell ref="W9:AC9"/>
    <mergeCell ref="AL9:AS9"/>
    <mergeCell ref="AT9:BA9"/>
    <mergeCell ref="BB9:BI9"/>
    <mergeCell ref="BL9:BM9"/>
    <mergeCell ref="BN9:BY9"/>
    <mergeCell ref="AD8:AJ8"/>
    <mergeCell ref="AL8:AS8"/>
    <mergeCell ref="AT8:BA8"/>
    <mergeCell ref="BB8:BI8"/>
    <mergeCell ref="BL8:BM8"/>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7:BZ63"/>
    <mergeCell ref="BL45:BZ46"/>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312037</v>
      </c>
      <c r="D6" s="20">
        <f t="shared" si="3"/>
        <v>46</v>
      </c>
      <c r="E6" s="20">
        <f t="shared" si="3"/>
        <v>1</v>
      </c>
      <c r="F6" s="20">
        <f t="shared" si="3"/>
        <v>0</v>
      </c>
      <c r="G6" s="20">
        <f t="shared" si="3"/>
        <v>1</v>
      </c>
      <c r="H6" s="20" t="str">
        <f t="shared" si="3"/>
        <v>鳥取県　倉吉市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59.06</v>
      </c>
      <c r="P6" s="21">
        <f t="shared" si="3"/>
        <v>96.49</v>
      </c>
      <c r="Q6" s="21">
        <f t="shared" si="3"/>
        <v>2356</v>
      </c>
      <c r="R6" s="21">
        <f t="shared" si="3"/>
        <v>45574</v>
      </c>
      <c r="S6" s="21">
        <f t="shared" si="3"/>
        <v>272.06</v>
      </c>
      <c r="T6" s="21">
        <f t="shared" si="3"/>
        <v>167.51</v>
      </c>
      <c r="U6" s="21">
        <f t="shared" si="3"/>
        <v>43709</v>
      </c>
      <c r="V6" s="21">
        <f t="shared" si="3"/>
        <v>67.2</v>
      </c>
      <c r="W6" s="21">
        <f t="shared" si="3"/>
        <v>650.42999999999995</v>
      </c>
      <c r="X6" s="22">
        <f>IF(X7="",NA(),X7)</f>
        <v>111.89</v>
      </c>
      <c r="Y6" s="22">
        <f t="shared" ref="Y6:AG6" si="4">IF(Y7="",NA(),Y7)</f>
        <v>107.09</v>
      </c>
      <c r="Z6" s="22">
        <f t="shared" si="4"/>
        <v>106.91</v>
      </c>
      <c r="AA6" s="22">
        <f t="shared" si="4"/>
        <v>112.67</v>
      </c>
      <c r="AB6" s="22">
        <f t="shared" si="4"/>
        <v>107.15</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374.86</v>
      </c>
      <c r="AU6" s="22">
        <f t="shared" ref="AU6:BC6" si="6">IF(AU7="",NA(),AU7)</f>
        <v>362.32</v>
      </c>
      <c r="AV6" s="22">
        <f t="shared" si="6"/>
        <v>422.48</v>
      </c>
      <c r="AW6" s="22">
        <f t="shared" si="6"/>
        <v>423.25</v>
      </c>
      <c r="AX6" s="22">
        <f t="shared" si="6"/>
        <v>431.64</v>
      </c>
      <c r="AY6" s="22">
        <f t="shared" si="6"/>
        <v>357.34</v>
      </c>
      <c r="AZ6" s="22">
        <f t="shared" si="6"/>
        <v>366.03</v>
      </c>
      <c r="BA6" s="22">
        <f t="shared" si="6"/>
        <v>365.18</v>
      </c>
      <c r="BB6" s="22">
        <f t="shared" si="6"/>
        <v>327.77</v>
      </c>
      <c r="BC6" s="22">
        <f t="shared" si="6"/>
        <v>338.02</v>
      </c>
      <c r="BD6" s="21" t="str">
        <f>IF(BD7="","",IF(BD7="-","【-】","【"&amp;SUBSTITUTE(TEXT(BD7,"#,##0.00"),"-","△")&amp;"】"))</f>
        <v>【261.51】</v>
      </c>
      <c r="BE6" s="22">
        <f>IF(BE7="",NA(),BE7)</f>
        <v>326.42</v>
      </c>
      <c r="BF6" s="22">
        <f t="shared" ref="BF6:BN6" si="7">IF(BF7="",NA(),BF7)</f>
        <v>318.37</v>
      </c>
      <c r="BG6" s="22">
        <f t="shared" si="7"/>
        <v>326.3</v>
      </c>
      <c r="BH6" s="22">
        <f t="shared" si="7"/>
        <v>416.09</v>
      </c>
      <c r="BI6" s="22">
        <f t="shared" si="7"/>
        <v>412.12</v>
      </c>
      <c r="BJ6" s="22">
        <f t="shared" si="7"/>
        <v>373.69</v>
      </c>
      <c r="BK6" s="22">
        <f t="shared" si="7"/>
        <v>370.12</v>
      </c>
      <c r="BL6" s="22">
        <f t="shared" si="7"/>
        <v>371.65</v>
      </c>
      <c r="BM6" s="22">
        <f t="shared" si="7"/>
        <v>397.1</v>
      </c>
      <c r="BN6" s="22">
        <f t="shared" si="7"/>
        <v>379.91</v>
      </c>
      <c r="BO6" s="21" t="str">
        <f>IF(BO7="","",IF(BO7="-","【-】","【"&amp;SUBSTITUTE(TEXT(BO7,"#,##0.00"),"-","△")&amp;"】"))</f>
        <v>【265.16】</v>
      </c>
      <c r="BP6" s="22">
        <f>IF(BP7="",NA(),BP7)</f>
        <v>96.25</v>
      </c>
      <c r="BQ6" s="22">
        <f t="shared" ref="BQ6:BY6" si="8">IF(BQ7="",NA(),BQ7)</f>
        <v>93.57</v>
      </c>
      <c r="BR6" s="22">
        <f t="shared" si="8"/>
        <v>92.03</v>
      </c>
      <c r="BS6" s="22">
        <f t="shared" si="8"/>
        <v>101.94</v>
      </c>
      <c r="BT6" s="22">
        <f t="shared" si="8"/>
        <v>100.36</v>
      </c>
      <c r="BU6" s="22">
        <f t="shared" si="8"/>
        <v>99.87</v>
      </c>
      <c r="BV6" s="22">
        <f t="shared" si="8"/>
        <v>100.42</v>
      </c>
      <c r="BW6" s="22">
        <f t="shared" si="8"/>
        <v>98.77</v>
      </c>
      <c r="BX6" s="22">
        <f t="shared" si="8"/>
        <v>95.79</v>
      </c>
      <c r="BY6" s="22">
        <f t="shared" si="8"/>
        <v>98.3</v>
      </c>
      <c r="BZ6" s="21" t="str">
        <f>IF(BZ7="","",IF(BZ7="-","【-】","【"&amp;SUBSTITUTE(TEXT(BZ7,"#,##0.00"),"-","△")&amp;"】"))</f>
        <v>【102.35】</v>
      </c>
      <c r="CA6" s="22">
        <f>IF(CA7="",NA(),CA7)</f>
        <v>138.72999999999999</v>
      </c>
      <c r="CB6" s="22">
        <f t="shared" ref="CB6:CJ6" si="9">IF(CB7="",NA(),CB7)</f>
        <v>142.57</v>
      </c>
      <c r="CC6" s="22">
        <f t="shared" si="9"/>
        <v>144.84</v>
      </c>
      <c r="CD6" s="22">
        <f t="shared" si="9"/>
        <v>130.41999999999999</v>
      </c>
      <c r="CE6" s="22">
        <f t="shared" si="9"/>
        <v>132.6</v>
      </c>
      <c r="CF6" s="22">
        <f t="shared" si="9"/>
        <v>171.81</v>
      </c>
      <c r="CG6" s="22">
        <f t="shared" si="9"/>
        <v>171.67</v>
      </c>
      <c r="CH6" s="22">
        <f t="shared" si="9"/>
        <v>173.67</v>
      </c>
      <c r="CI6" s="22">
        <f t="shared" si="9"/>
        <v>171.13</v>
      </c>
      <c r="CJ6" s="22">
        <f t="shared" si="9"/>
        <v>173.7</v>
      </c>
      <c r="CK6" s="21" t="str">
        <f>IF(CK7="","",IF(CK7="-","【-】","【"&amp;SUBSTITUTE(TEXT(CK7,"#,##0.00"),"-","△")&amp;"】"))</f>
        <v>【167.74】</v>
      </c>
      <c r="CL6" s="22">
        <f>IF(CL7="",NA(),CL7)</f>
        <v>53.31</v>
      </c>
      <c r="CM6" s="22">
        <f t="shared" ref="CM6:CU6" si="10">IF(CM7="",NA(),CM7)</f>
        <v>51.87</v>
      </c>
      <c r="CN6" s="22">
        <f t="shared" si="10"/>
        <v>51.87</v>
      </c>
      <c r="CO6" s="22">
        <f t="shared" si="10"/>
        <v>53.91</v>
      </c>
      <c r="CP6" s="22">
        <f t="shared" si="10"/>
        <v>52.23</v>
      </c>
      <c r="CQ6" s="22">
        <f t="shared" si="10"/>
        <v>60.03</v>
      </c>
      <c r="CR6" s="22">
        <f t="shared" si="10"/>
        <v>59.74</v>
      </c>
      <c r="CS6" s="22">
        <f t="shared" si="10"/>
        <v>59.67</v>
      </c>
      <c r="CT6" s="22">
        <f t="shared" si="10"/>
        <v>60.12</v>
      </c>
      <c r="CU6" s="22">
        <f t="shared" si="10"/>
        <v>60.34</v>
      </c>
      <c r="CV6" s="21" t="str">
        <f>IF(CV7="","",IF(CV7="-","【-】","【"&amp;SUBSTITUTE(TEXT(CV7,"#,##0.00"),"-","△")&amp;"】"))</f>
        <v>【60.29】</v>
      </c>
      <c r="CW6" s="22">
        <f>IF(CW7="",NA(),CW7)</f>
        <v>83.05</v>
      </c>
      <c r="CX6" s="22">
        <f t="shared" ref="CX6:DF6" si="11">IF(CX7="",NA(),CX7)</f>
        <v>83.31</v>
      </c>
      <c r="CY6" s="22">
        <f t="shared" si="11"/>
        <v>81.28</v>
      </c>
      <c r="CZ6" s="22">
        <f t="shared" si="11"/>
        <v>78.040000000000006</v>
      </c>
      <c r="DA6" s="22">
        <f t="shared" si="11"/>
        <v>79.12</v>
      </c>
      <c r="DB6" s="22">
        <f t="shared" si="11"/>
        <v>84.81</v>
      </c>
      <c r="DC6" s="22">
        <f t="shared" si="11"/>
        <v>84.8</v>
      </c>
      <c r="DD6" s="22">
        <f t="shared" si="11"/>
        <v>84.6</v>
      </c>
      <c r="DE6" s="22">
        <f t="shared" si="11"/>
        <v>84.24</v>
      </c>
      <c r="DF6" s="22">
        <f t="shared" si="11"/>
        <v>84.19</v>
      </c>
      <c r="DG6" s="21" t="str">
        <f>IF(DG7="","",IF(DG7="-","【-】","【"&amp;SUBSTITUTE(TEXT(DG7,"#,##0.00"),"-","△")&amp;"】"))</f>
        <v>【90.12】</v>
      </c>
      <c r="DH6" s="22">
        <f>IF(DH7="",NA(),DH7)</f>
        <v>58.37</v>
      </c>
      <c r="DI6" s="22">
        <f t="shared" ref="DI6:DQ6" si="12">IF(DI7="",NA(),DI7)</f>
        <v>59.72</v>
      </c>
      <c r="DJ6" s="22">
        <f t="shared" si="12"/>
        <v>60.65</v>
      </c>
      <c r="DK6" s="22">
        <f t="shared" si="12"/>
        <v>60.61</v>
      </c>
      <c r="DL6" s="22">
        <f t="shared" si="12"/>
        <v>61.34</v>
      </c>
      <c r="DM6" s="22">
        <f t="shared" si="12"/>
        <v>47.28</v>
      </c>
      <c r="DN6" s="22">
        <f t="shared" si="12"/>
        <v>47.66</v>
      </c>
      <c r="DO6" s="22">
        <f t="shared" si="12"/>
        <v>48.17</v>
      </c>
      <c r="DP6" s="22">
        <f t="shared" si="12"/>
        <v>48.83</v>
      </c>
      <c r="DQ6" s="22">
        <f t="shared" si="12"/>
        <v>49.96</v>
      </c>
      <c r="DR6" s="21" t="str">
        <f>IF(DR7="","",IF(DR7="-","【-】","【"&amp;SUBSTITUTE(TEXT(DR7,"#,##0.00"),"-","△")&amp;"】"))</f>
        <v>【50.88】</v>
      </c>
      <c r="DS6" s="22">
        <f>IF(DS7="",NA(),DS7)</f>
        <v>35.42</v>
      </c>
      <c r="DT6" s="22">
        <f t="shared" ref="DT6:EB6" si="13">IF(DT7="",NA(),DT7)</f>
        <v>37.58</v>
      </c>
      <c r="DU6" s="22">
        <f t="shared" si="13"/>
        <v>38.549999999999997</v>
      </c>
      <c r="DV6" s="22">
        <f t="shared" si="13"/>
        <v>32.46</v>
      </c>
      <c r="DW6" s="22">
        <f t="shared" si="13"/>
        <v>35.44</v>
      </c>
      <c r="DX6" s="22">
        <f t="shared" si="13"/>
        <v>12.19</v>
      </c>
      <c r="DY6" s="22">
        <f t="shared" si="13"/>
        <v>15.1</v>
      </c>
      <c r="DZ6" s="22">
        <f t="shared" si="13"/>
        <v>17.12</v>
      </c>
      <c r="EA6" s="22">
        <f t="shared" si="13"/>
        <v>18.18</v>
      </c>
      <c r="EB6" s="22">
        <f t="shared" si="13"/>
        <v>19.32</v>
      </c>
      <c r="EC6" s="21" t="str">
        <f>IF(EC7="","",IF(EC7="-","【-】","【"&amp;SUBSTITUTE(TEXT(EC7,"#,##0.00"),"-","△")&amp;"】"))</f>
        <v>【22.30】</v>
      </c>
      <c r="ED6" s="22">
        <f>IF(ED7="",NA(),ED7)</f>
        <v>0.53</v>
      </c>
      <c r="EE6" s="22">
        <f t="shared" ref="EE6:EM6" si="14">IF(EE7="",NA(),EE7)</f>
        <v>0.53</v>
      </c>
      <c r="EF6" s="22">
        <f t="shared" si="14"/>
        <v>0.53</v>
      </c>
      <c r="EG6" s="22">
        <f t="shared" si="14"/>
        <v>0.54</v>
      </c>
      <c r="EH6" s="22">
        <f t="shared" si="14"/>
        <v>0.47</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312037</v>
      </c>
      <c r="D7" s="24">
        <v>46</v>
      </c>
      <c r="E7" s="24">
        <v>1</v>
      </c>
      <c r="F7" s="24">
        <v>0</v>
      </c>
      <c r="G7" s="24">
        <v>1</v>
      </c>
      <c r="H7" s="24" t="s">
        <v>93</v>
      </c>
      <c r="I7" s="24" t="s">
        <v>94</v>
      </c>
      <c r="J7" s="24" t="s">
        <v>95</v>
      </c>
      <c r="K7" s="24" t="s">
        <v>96</v>
      </c>
      <c r="L7" s="24" t="s">
        <v>97</v>
      </c>
      <c r="M7" s="24" t="s">
        <v>98</v>
      </c>
      <c r="N7" s="25" t="s">
        <v>99</v>
      </c>
      <c r="O7" s="25">
        <v>59.06</v>
      </c>
      <c r="P7" s="25">
        <v>96.49</v>
      </c>
      <c r="Q7" s="25">
        <v>2356</v>
      </c>
      <c r="R7" s="25">
        <v>45574</v>
      </c>
      <c r="S7" s="25">
        <v>272.06</v>
      </c>
      <c r="T7" s="25">
        <v>167.51</v>
      </c>
      <c r="U7" s="25">
        <v>43709</v>
      </c>
      <c r="V7" s="25">
        <v>67.2</v>
      </c>
      <c r="W7" s="25">
        <v>650.42999999999995</v>
      </c>
      <c r="X7" s="25">
        <v>111.89</v>
      </c>
      <c r="Y7" s="25">
        <v>107.09</v>
      </c>
      <c r="Z7" s="25">
        <v>106.91</v>
      </c>
      <c r="AA7" s="25">
        <v>112.67</v>
      </c>
      <c r="AB7" s="25">
        <v>107.15</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374.86</v>
      </c>
      <c r="AU7" s="25">
        <v>362.32</v>
      </c>
      <c r="AV7" s="25">
        <v>422.48</v>
      </c>
      <c r="AW7" s="25">
        <v>423.25</v>
      </c>
      <c r="AX7" s="25">
        <v>431.64</v>
      </c>
      <c r="AY7" s="25">
        <v>357.34</v>
      </c>
      <c r="AZ7" s="25">
        <v>366.03</v>
      </c>
      <c r="BA7" s="25">
        <v>365.18</v>
      </c>
      <c r="BB7" s="25">
        <v>327.77</v>
      </c>
      <c r="BC7" s="25">
        <v>338.02</v>
      </c>
      <c r="BD7" s="25">
        <v>261.51</v>
      </c>
      <c r="BE7" s="25">
        <v>326.42</v>
      </c>
      <c r="BF7" s="25">
        <v>318.37</v>
      </c>
      <c r="BG7" s="25">
        <v>326.3</v>
      </c>
      <c r="BH7" s="25">
        <v>416.09</v>
      </c>
      <c r="BI7" s="25">
        <v>412.12</v>
      </c>
      <c r="BJ7" s="25">
        <v>373.69</v>
      </c>
      <c r="BK7" s="25">
        <v>370.12</v>
      </c>
      <c r="BL7" s="25">
        <v>371.65</v>
      </c>
      <c r="BM7" s="25">
        <v>397.1</v>
      </c>
      <c r="BN7" s="25">
        <v>379.91</v>
      </c>
      <c r="BO7" s="25">
        <v>265.16000000000003</v>
      </c>
      <c r="BP7" s="25">
        <v>96.25</v>
      </c>
      <c r="BQ7" s="25">
        <v>93.57</v>
      </c>
      <c r="BR7" s="25">
        <v>92.03</v>
      </c>
      <c r="BS7" s="25">
        <v>101.94</v>
      </c>
      <c r="BT7" s="25">
        <v>100.36</v>
      </c>
      <c r="BU7" s="25">
        <v>99.87</v>
      </c>
      <c r="BV7" s="25">
        <v>100.42</v>
      </c>
      <c r="BW7" s="25">
        <v>98.77</v>
      </c>
      <c r="BX7" s="25">
        <v>95.79</v>
      </c>
      <c r="BY7" s="25">
        <v>98.3</v>
      </c>
      <c r="BZ7" s="25">
        <v>102.35</v>
      </c>
      <c r="CA7" s="25">
        <v>138.72999999999999</v>
      </c>
      <c r="CB7" s="25">
        <v>142.57</v>
      </c>
      <c r="CC7" s="25">
        <v>144.84</v>
      </c>
      <c r="CD7" s="25">
        <v>130.41999999999999</v>
      </c>
      <c r="CE7" s="25">
        <v>132.6</v>
      </c>
      <c r="CF7" s="25">
        <v>171.81</v>
      </c>
      <c r="CG7" s="25">
        <v>171.67</v>
      </c>
      <c r="CH7" s="25">
        <v>173.67</v>
      </c>
      <c r="CI7" s="25">
        <v>171.13</v>
      </c>
      <c r="CJ7" s="25">
        <v>173.7</v>
      </c>
      <c r="CK7" s="25">
        <v>167.74</v>
      </c>
      <c r="CL7" s="25">
        <v>53.31</v>
      </c>
      <c r="CM7" s="25">
        <v>51.87</v>
      </c>
      <c r="CN7" s="25">
        <v>51.87</v>
      </c>
      <c r="CO7" s="25">
        <v>53.91</v>
      </c>
      <c r="CP7" s="25">
        <v>52.23</v>
      </c>
      <c r="CQ7" s="25">
        <v>60.03</v>
      </c>
      <c r="CR7" s="25">
        <v>59.74</v>
      </c>
      <c r="CS7" s="25">
        <v>59.67</v>
      </c>
      <c r="CT7" s="25">
        <v>60.12</v>
      </c>
      <c r="CU7" s="25">
        <v>60.34</v>
      </c>
      <c r="CV7" s="25">
        <v>60.29</v>
      </c>
      <c r="CW7" s="25">
        <v>83.05</v>
      </c>
      <c r="CX7" s="25">
        <v>83.31</v>
      </c>
      <c r="CY7" s="25">
        <v>81.28</v>
      </c>
      <c r="CZ7" s="25">
        <v>78.040000000000006</v>
      </c>
      <c r="DA7" s="25">
        <v>79.12</v>
      </c>
      <c r="DB7" s="25">
        <v>84.81</v>
      </c>
      <c r="DC7" s="25">
        <v>84.8</v>
      </c>
      <c r="DD7" s="25">
        <v>84.6</v>
      </c>
      <c r="DE7" s="25">
        <v>84.24</v>
      </c>
      <c r="DF7" s="25">
        <v>84.19</v>
      </c>
      <c r="DG7" s="25">
        <v>90.12</v>
      </c>
      <c r="DH7" s="25">
        <v>58.37</v>
      </c>
      <c r="DI7" s="25">
        <v>59.72</v>
      </c>
      <c r="DJ7" s="25">
        <v>60.65</v>
      </c>
      <c r="DK7" s="25">
        <v>60.61</v>
      </c>
      <c r="DL7" s="25">
        <v>61.34</v>
      </c>
      <c r="DM7" s="25">
        <v>47.28</v>
      </c>
      <c r="DN7" s="25">
        <v>47.66</v>
      </c>
      <c r="DO7" s="25">
        <v>48.17</v>
      </c>
      <c r="DP7" s="25">
        <v>48.83</v>
      </c>
      <c r="DQ7" s="25">
        <v>49.96</v>
      </c>
      <c r="DR7" s="25">
        <v>50.88</v>
      </c>
      <c r="DS7" s="25">
        <v>35.42</v>
      </c>
      <c r="DT7" s="25">
        <v>37.58</v>
      </c>
      <c r="DU7" s="25">
        <v>38.549999999999997</v>
      </c>
      <c r="DV7" s="25">
        <v>32.46</v>
      </c>
      <c r="DW7" s="25">
        <v>35.44</v>
      </c>
      <c r="DX7" s="25">
        <v>12.19</v>
      </c>
      <c r="DY7" s="25">
        <v>15.1</v>
      </c>
      <c r="DZ7" s="25">
        <v>17.12</v>
      </c>
      <c r="EA7" s="25">
        <v>18.18</v>
      </c>
      <c r="EB7" s="25">
        <v>19.32</v>
      </c>
      <c r="EC7" s="25">
        <v>22.3</v>
      </c>
      <c r="ED7" s="25">
        <v>0.53</v>
      </c>
      <c r="EE7" s="25">
        <v>0.53</v>
      </c>
      <c r="EF7" s="25">
        <v>0.53</v>
      </c>
      <c r="EG7" s="25">
        <v>0.54</v>
      </c>
      <c r="EH7" s="25">
        <v>0.47</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川福 高弘</cp:lastModifiedBy>
  <cp:lastPrinted>2023-01-17T02:54:00Z</cp:lastPrinted>
  <dcterms:created xsi:type="dcterms:W3CDTF">2022-12-01T01:02:58Z</dcterms:created>
  <dcterms:modified xsi:type="dcterms:W3CDTF">2023-01-18T04:41:15Z</dcterms:modified>
  <cp:category/>
</cp:coreProperties>
</file>