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4\20230106_【回答期限123〆】公営企業に係る経営比較分析表（令和３年度決算）の分析等について（依頼）\04_回答\"/>
    </mc:Choice>
  </mc:AlternateContent>
  <workbookProtection workbookAlgorithmName="SHA-512" workbookHashValue="twD+C127RjnK5cuH7hTcjjADFpbVE8qKaoEAC5VWv/kCVJ4EAk8rR20eK2BMTdLfONZTMk2PsC8dFi3TxEGE0Q==" workbookSaltValue="J2UDYLOXbHmD84P5gyJoAA=="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<sst xmlns="http://schemas.openxmlformats.org/spreadsheetml/2006/main" count="278" uniqueCount="120">
  <si>
    <t>経営比較分析表（令和3年度決算）</t>
    <rPh sb="8" eb="10">
      <t>レイワ</t>
    </rPh>
    <rPh sb="12" eb="13">
      <t>ド</t>
    </rPh>
    <rPh sb="13" eb="15">
      <t>ケッサン</t>
    </rPh>
    <phoneticPr fontId="1"/>
  </si>
  <si>
    <t>業務名</t>
    <rPh sb="2" eb="3">
      <t>メイ</t>
    </rPh>
    <phoneticPr fontId="1"/>
  </si>
  <si>
    <t>④売上高ＧＯＰ比率(％)</t>
  </si>
  <si>
    <t>事業CD</t>
    <rPh sb="0" eb="2">
      <t>ジギョウ</t>
    </rPh>
    <phoneticPr fontId="1"/>
  </si>
  <si>
    <t>業種CD</t>
    <rPh sb="0" eb="2">
      <t>ギョウシュ</t>
    </rPh>
    <phoneticPr fontId="1"/>
  </si>
  <si>
    <t>④</t>
  </si>
  <si>
    <t>令和3年度全国平均</t>
    <rPh sb="0" eb="2">
      <t>レイワ</t>
    </rPh>
    <rPh sb="3" eb="5">
      <t>ネンド</t>
    </rPh>
    <phoneticPr fontId="1"/>
  </si>
  <si>
    <t>管理者の情報</t>
    <rPh sb="0" eb="3">
      <t>カンリシャ</t>
    </rPh>
    <rPh sb="4" eb="6">
      <t>ジョウホウ</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</si>
  <si>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</si>
  <si>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</si>
  <si>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</si>
  <si>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</si>
  <si>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⑤ＥＢＩＴＤＡ(千円)</t>
  </si>
  <si>
    <t>駐車場使用面積(㎡)</t>
  </si>
  <si>
    <t>事業名</t>
    <rPh sb="0" eb="2">
      <t>ジギョウ</t>
    </rPh>
    <rPh sb="2" eb="3">
      <t>メイ</t>
    </rPh>
    <phoneticPr fontId="1"/>
  </si>
  <si>
    <t>⑩企業債残高対料金収入比率は、企業債残高もなく新たな設備投資も今後の収益等で賄える。</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</si>
  <si>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</si>
  <si>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</si>
  <si>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</si>
  <si>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</si>
  <si>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</si>
  <si>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</si>
  <si>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</si>
  <si>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</si>
  <si>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</si>
  <si>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</si>
  <si>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</si>
  <si>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</si>
  <si>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</si>
  <si>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</si>
  <si>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</si>
  <si>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</si>
  <si>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</si>
  <si>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</si>
  <si>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</si>
  <si>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</si>
  <si>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</si>
  <si>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r>
      <t>①収益的収支比率は、黒字であることを示す100％以上を維持している。今後も定期駐車場の利用者が極端に減少しない限り、健全経営が見込まれる。
②他会計補助金比率は、平成30年度のみ施設の改修に伴いその経費の一部を一般会計からの繰入れで賄ったため皆増となったが、それ以外は他会計からの繰入はなく推移している。
③駐車台数一台当たりの他会計補助金額は、</t>
    </r>
    <r>
      <rPr>
        <sz val="11"/>
        <rFont val="ＭＳ ゴシック"/>
        <family val="3"/>
        <charset val="128"/>
      </rPr>
      <t>平成30年度のみ施設の改修に伴いその経費の一部を一般会計からの繰入れにより賄ったため皆増となったが、それ以外は他会計からの繰入はなく推移している。</t>
    </r>
    <r>
      <rPr>
        <sz val="11"/>
        <color theme="1"/>
        <rFont val="ＭＳ ゴシック"/>
        <family val="3"/>
        <charset val="128"/>
      </rPr>
      <t xml:space="preserve">
④売上高GOP比率は、公営企業として高い収益性を保っており、経営は健全であるといえる。
⑤EBITDAは、施設の規模が小さいものの、高い収益性を保っている。</t>
    </r>
  </si>
  <si>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</si>
  <si>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</si>
  <si>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</si>
  <si>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</si>
  <si>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</si>
  <si>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</si>
  <si>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</si>
  <si>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</si>
  <si>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</si>
  <si>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</si>
  <si>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</si>
  <si>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</si>
  <si>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</si>
  <si>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</si>
  <si>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</si>
  <si>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</si>
  <si>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</si>
  <si>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</si>
  <si>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</si>
  <si>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</si>
  <si>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</si>
  <si>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</si>
  <si>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</si>
  <si>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</si>
  <si>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</si>
  <si>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</si>
  <si>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</si>
  <si>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</si>
  <si>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</si>
  <si>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</si>
  <si>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</si>
  <si>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</si>
  <si>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</si>
  <si>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</si>
  <si>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</si>
  <si>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</si>
  <si>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</si>
  <si>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</si>
  <si>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</si>
  <si>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</si>
  <si>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</si>
  <si>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</si>
  <si>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</si>
  <si>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</si>
  <si>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</si>
  <si>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</si>
  <si>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</si>
  <si>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</si>
  <si>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</si>
  <si>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</si>
  <si>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</si>
  <si>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</si>
  <si>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</si>
  <si>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</si>
  <si>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</si>
  <si>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</si>
  <si>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</si>
  <si>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</si>
  <si>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</si>
  <si>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</si>
  <si>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</si>
  <si>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</si>
  <si>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</si>
  <si>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</si>
  <si>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</si>
  <si>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</si>
  <si>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</si>
  <si>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倉吉市</t>
  </si>
  <si>
    <t>市営新町駐車場</t>
  </si>
  <si>
    <t>法非適用</t>
  </si>
  <si>
    <t>駐車場整備事業</t>
  </si>
  <si>
    <t>Ａ３Ｂ２</t>
  </si>
  <si>
    <t>該当数値なし</t>
  </si>
  <si>
    <t>その他駐車場</t>
  </si>
  <si>
    <t>広場式</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</si>
  <si>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</si>
  <si>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</si>
  <si>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</si>
  <si>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</si>
  <si>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</si>
  <si>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r>
      <t>⑪稼働率が類似施設平均値より低い理由は、</t>
    </r>
    <r>
      <rPr>
        <sz val="11"/>
        <rFont val="ＭＳ ゴシック"/>
        <family val="3"/>
        <charset val="128"/>
      </rPr>
      <t>コインパーキングである一般駐車場の稼働率が低いため。収容台数112区画のうち92区画が定期駐車場であり、割合が大きい。定期駐車場の稼働率・料金収入は安定しているため、収益的収支比率は高くなる。一方、コインパーキングである一般駐車場20区画の稼働率は低く、近く、老朽化した設備の更新が必要であり多額の費用がかかるため、今後の運営について検討している。</t>
    </r>
  </si>
  <si>
    <t>施設が老朽化しているため、更新、改修、撤去などの計画は、状況を勘案して早めに修正し、安全管理に努めたい。現時点で経営は安定しているが、一般駐車場の方針については喫緊の課題である。民間活用を含めた改革は今後の検討事項。</t>
    <rPh sb="0" eb="2">
      <t>シセツ</t>
    </rPh>
    <rPh sb="3" eb="6">
      <t>ロウキュウカ</t>
    </rPh>
    <rPh sb="13" eb="15">
      <t>コウシン</t>
    </rPh>
    <rPh sb="16" eb="18">
      <t>カイシュウ</t>
    </rPh>
    <rPh sb="19" eb="21">
      <t>テッキョ</t>
    </rPh>
    <rPh sb="24" eb="26">
      <t>ケイカク</t>
    </rPh>
    <rPh sb="28" eb="30">
      <t>ジョウキョウ</t>
    </rPh>
    <rPh sb="31" eb="33">
      <t>カンアン</t>
    </rPh>
    <rPh sb="35" eb="36">
      <t>ハヤ</t>
    </rPh>
    <rPh sb="38" eb="40">
      <t>シュウセイ</t>
    </rPh>
    <rPh sb="42" eb="44">
      <t>アンゼン</t>
    </rPh>
    <rPh sb="44" eb="46">
      <t>カンリ</t>
    </rPh>
    <rPh sb="47" eb="48">
      <t>ツト</t>
    </rPh>
    <rPh sb="52" eb="55">
      <t>ゲンジテン</t>
    </rPh>
    <rPh sb="56" eb="58">
      <t>ケイエイ</t>
    </rPh>
    <rPh sb="59" eb="61">
      <t>アンテイ</t>
    </rPh>
    <rPh sb="67" eb="69">
      <t>イッパン</t>
    </rPh>
    <rPh sb="69" eb="72">
      <t>チュウシャジョウ</t>
    </rPh>
    <rPh sb="73" eb="75">
      <t>ホウシン</t>
    </rPh>
    <rPh sb="80" eb="82">
      <t>キッキン</t>
    </rPh>
    <rPh sb="83" eb="85">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</si>
</sst>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
      <sz val="11"/>
      <name val="ＭＳ ゴシック"/>
      <family val="3"/>
      <charset val="128"/>
    </font>
    <font>
      <sz val="11"/>
      <color theme="1"/>
      <name val="ＭＳ ゴシック"/>
      <family val="3"/>
      <charset val="128"/>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5"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604.5</c:v>
                </c:pt>
                <c:pt idx="1">
                  <c:v>640.6</c:v>
                </c:pt>
                <c:pt idx="2">
                  <c:v>660</c:v>
                </c:pt>
                <c:pt idx="3">
                  <c:v>769.4</c:v>
                </c:pt>
                <c:pt idx="4">
                  <c:v>632.6</c:v>
                </c:pt>
              </c:numCache>
            </c:numRef>
          </c:val>
        </c:ser>
        <c:dLbls>
          <c:showLegendKey val="0"/>
          <c:showVal val="0"/>
          <c:showCatName val="0"/>
          <c:showSerName val="0"/>
          <c:showPercent val="0"/>
          <c:showBubbleSize val="0"/>
        </c:dLbls>
        <c:gapWidth val="150"/>
        <c:axId val="591513696"/>
        <c:axId val="59151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3200.8</c:v>
                </c:pt>
                <c:pt idx="4">
                  <c:v>274.39999999999998</c:v>
                </c:pt>
              </c:numCache>
            </c:numRef>
          </c:val>
          <c:smooth val="0"/>
        </c:ser>
        <c:dLbls>
          <c:showLegendKey val="0"/>
          <c:showVal val="0"/>
          <c:showCatName val="0"/>
          <c:showSerName val="0"/>
          <c:showPercent val="0"/>
          <c:showBubbleSize val="0"/>
        </c:dLbls>
        <c:marker val="1"/>
        <c:smooth val="0"/>
        <c:axId val="591513696"/>
        <c:axId val="591514088"/>
      </c:lineChart>
      <c:catAx>
        <c:axId val="591513696"/>
        <c:scaling>
          <c:orientation val="minMax"/>
        </c:scaling>
        <c:delete val="1"/>
        <c:axPos val="b"/>
        <c:numFmt formatCode="General" sourceLinked="1"/>
        <c:majorTickMark val="none"/>
        <c:minorTickMark val="none"/>
        <c:tickLblPos val="none"/>
        <c:crossAx val="591514088"/>
        <c:crosses val="autoZero"/>
        <c:auto val="1"/>
        <c:lblAlgn val="ctr"/>
        <c:lblOffset val="100"/>
        <c:noMultiLvlLbl val="0"/>
      </c:catAx>
      <c:valAx>
        <c:axId val="591514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915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8769376"/>
        <c:axId val="42876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764.6</c:v>
                </c:pt>
                <c:pt idx="4">
                  <c:v>72.599999999999994</c:v>
                </c:pt>
              </c:numCache>
            </c:numRef>
          </c:val>
          <c:smooth val="0"/>
        </c:ser>
        <c:dLbls>
          <c:showLegendKey val="0"/>
          <c:showVal val="0"/>
          <c:showCatName val="0"/>
          <c:showSerName val="0"/>
          <c:showPercent val="0"/>
          <c:showBubbleSize val="0"/>
        </c:dLbls>
        <c:marker val="1"/>
        <c:smooth val="0"/>
        <c:axId val="428769376"/>
        <c:axId val="428768200"/>
      </c:lineChart>
      <c:catAx>
        <c:axId val="428769376"/>
        <c:scaling>
          <c:orientation val="minMax"/>
        </c:scaling>
        <c:delete val="1"/>
        <c:axPos val="b"/>
        <c:numFmt formatCode="General" sourceLinked="1"/>
        <c:majorTickMark val="none"/>
        <c:minorTickMark val="none"/>
        <c:tickLblPos val="none"/>
        <c:crossAx val="428768200"/>
        <c:crosses val="autoZero"/>
        <c:auto val="1"/>
        <c:lblAlgn val="ctr"/>
        <c:lblOffset val="100"/>
        <c:noMultiLvlLbl val="0"/>
      </c:catAx>
      <c:valAx>
        <c:axId val="42876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287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showLegendKey val="0"/>
          <c:showVal val="0"/>
          <c:showCatName val="0"/>
          <c:showSerName val="0"/>
          <c:showPercent val="0"/>
          <c:showBubbleSize val="0"/>
        </c:dLbls>
        <c:gapWidth val="150"/>
        <c:axId val="428690392"/>
        <c:axId val="4286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428690392"/>
        <c:axId val="428690784"/>
      </c:lineChart>
      <c:catAx>
        <c:axId val="428690392"/>
        <c:scaling>
          <c:orientation val="minMax"/>
        </c:scaling>
        <c:delete val="1"/>
        <c:axPos val="b"/>
        <c:numFmt formatCode="General" sourceLinked="1"/>
        <c:majorTickMark val="none"/>
        <c:minorTickMark val="none"/>
        <c:tickLblPos val="none"/>
        <c:crossAx val="428690784"/>
        <c:crosses val="autoZero"/>
        <c:auto val="1"/>
        <c:lblAlgn val="ctr"/>
        <c:lblOffset val="100"/>
        <c:noMultiLvlLbl val="0"/>
      </c:catAx>
      <c:valAx>
        <c:axId val="42869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2869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showLegendKey val="0"/>
          <c:showVal val="0"/>
          <c:showCatName val="0"/>
          <c:showSerName val="0"/>
          <c:showPercent val="0"/>
          <c:showBubbleSize val="0"/>
        </c:dLbls>
        <c:gapWidth val="150"/>
        <c:axId val="431626184"/>
        <c:axId val="43162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431626184"/>
        <c:axId val="431626576"/>
      </c:lineChart>
      <c:catAx>
        <c:axId val="431626184"/>
        <c:scaling>
          <c:orientation val="minMax"/>
        </c:scaling>
        <c:delete val="1"/>
        <c:axPos val="b"/>
        <c:numFmt formatCode="General" sourceLinked="1"/>
        <c:majorTickMark val="none"/>
        <c:minorTickMark val="none"/>
        <c:tickLblPos val="none"/>
        <c:crossAx val="431626576"/>
        <c:crosses val="autoZero"/>
        <c:auto val="1"/>
        <c:lblAlgn val="ctr"/>
        <c:lblOffset val="100"/>
        <c:noMultiLvlLbl val="0"/>
      </c:catAx>
      <c:valAx>
        <c:axId val="43162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162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371.8</c:v>
                </c:pt>
                <c:pt idx="2">
                  <c:v>0</c:v>
                </c:pt>
                <c:pt idx="3">
                  <c:v>0</c:v>
                </c:pt>
                <c:pt idx="4">
                  <c:v>0</c:v>
                </c:pt>
              </c:numCache>
            </c:numRef>
          </c:val>
        </c:ser>
        <c:dLbls>
          <c:showLegendKey val="0"/>
          <c:showVal val="0"/>
          <c:showCatName val="0"/>
          <c:showSerName val="0"/>
          <c:showPercent val="0"/>
          <c:showBubbleSize val="0"/>
        </c:dLbls>
        <c:gapWidth val="150"/>
        <c:axId val="431627360"/>
        <c:axId val="43523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4.8</c:v>
                </c:pt>
                <c:pt idx="4">
                  <c:v>3.3</c:v>
                </c:pt>
              </c:numCache>
            </c:numRef>
          </c:val>
          <c:smooth val="0"/>
        </c:ser>
        <c:dLbls>
          <c:showLegendKey val="0"/>
          <c:showVal val="0"/>
          <c:showCatName val="0"/>
          <c:showSerName val="0"/>
          <c:showPercent val="0"/>
          <c:showBubbleSize val="0"/>
        </c:dLbls>
        <c:marker val="1"/>
        <c:smooth val="0"/>
        <c:axId val="431627360"/>
        <c:axId val="435235272"/>
      </c:lineChart>
      <c:catAx>
        <c:axId val="431627360"/>
        <c:scaling>
          <c:orientation val="minMax"/>
        </c:scaling>
        <c:delete val="1"/>
        <c:axPos val="b"/>
        <c:numFmt formatCode="General" sourceLinked="1"/>
        <c:majorTickMark val="none"/>
        <c:minorTickMark val="none"/>
        <c:tickLblPos val="none"/>
        <c:crossAx val="435235272"/>
        <c:crosses val="autoZero"/>
        <c:auto val="1"/>
        <c:lblAlgn val="ctr"/>
        <c:lblOffset val="100"/>
        <c:noMultiLvlLbl val="0"/>
      </c:catAx>
      <c:valAx>
        <c:axId val="43523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162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208</c:v>
                </c:pt>
                <c:pt idx="2">
                  <c:v>0</c:v>
                </c:pt>
                <c:pt idx="3">
                  <c:v>0</c:v>
                </c:pt>
                <c:pt idx="4">
                  <c:v>0</c:v>
                </c:pt>
              </c:numCache>
            </c:numRef>
          </c:val>
        </c:ser>
        <c:dLbls>
          <c:showLegendKey val="0"/>
          <c:showVal val="0"/>
          <c:showCatName val="0"/>
          <c:showSerName val="0"/>
          <c:showPercent val="0"/>
          <c:showBubbleSize val="0"/>
        </c:dLbls>
        <c:gapWidth val="150"/>
        <c:axId val="435236056"/>
        <c:axId val="4352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98</c:v>
                </c:pt>
                <c:pt idx="4">
                  <c:v>13</c:v>
                </c:pt>
              </c:numCache>
            </c:numRef>
          </c:val>
          <c:smooth val="0"/>
        </c:ser>
        <c:dLbls>
          <c:showLegendKey val="0"/>
          <c:showVal val="0"/>
          <c:showCatName val="0"/>
          <c:showSerName val="0"/>
          <c:showPercent val="0"/>
          <c:showBubbleSize val="0"/>
        </c:dLbls>
        <c:marker val="1"/>
        <c:smooth val="0"/>
        <c:axId val="435236056"/>
        <c:axId val="435236448"/>
      </c:lineChart>
      <c:catAx>
        <c:axId val="435236056"/>
        <c:scaling>
          <c:orientation val="minMax"/>
        </c:scaling>
        <c:delete val="1"/>
        <c:axPos val="b"/>
        <c:numFmt formatCode="General" sourceLinked="1"/>
        <c:majorTickMark val="none"/>
        <c:minorTickMark val="none"/>
        <c:tickLblPos val="none"/>
        <c:crossAx val="435236448"/>
        <c:crosses val="autoZero"/>
        <c:auto val="1"/>
        <c:lblAlgn val="ctr"/>
        <c:lblOffset val="100"/>
        <c:noMultiLvlLbl val="0"/>
      </c:catAx>
      <c:valAx>
        <c:axId val="43523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3523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111.6</c:v>
                </c:pt>
                <c:pt idx="1">
                  <c:v>105.4</c:v>
                </c:pt>
                <c:pt idx="2">
                  <c:v>104.5</c:v>
                </c:pt>
                <c:pt idx="3">
                  <c:v>95.5</c:v>
                </c:pt>
                <c:pt idx="4">
                  <c:v>92.9</c:v>
                </c:pt>
              </c:numCache>
            </c:numRef>
          </c:val>
        </c:ser>
        <c:dLbls>
          <c:showLegendKey val="0"/>
          <c:showVal val="0"/>
          <c:showCatName val="0"/>
          <c:showSerName val="0"/>
          <c:showPercent val="0"/>
          <c:showBubbleSize val="0"/>
        </c:dLbls>
        <c:gapWidth val="150"/>
        <c:axId val="874574440"/>
        <c:axId val="8745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128.5</c:v>
                </c:pt>
                <c:pt idx="4">
                  <c:v>138.1</c:v>
                </c:pt>
              </c:numCache>
            </c:numRef>
          </c:val>
          <c:smooth val="0"/>
        </c:ser>
        <c:dLbls>
          <c:showLegendKey val="0"/>
          <c:showVal val="0"/>
          <c:showCatName val="0"/>
          <c:showSerName val="0"/>
          <c:showPercent val="0"/>
          <c:showBubbleSize val="0"/>
        </c:dLbls>
        <c:marker val="1"/>
        <c:smooth val="0"/>
        <c:axId val="874574440"/>
        <c:axId val="874574832"/>
      </c:lineChart>
      <c:catAx>
        <c:axId val="874574440"/>
        <c:scaling>
          <c:orientation val="minMax"/>
        </c:scaling>
        <c:delete val="1"/>
        <c:axPos val="b"/>
        <c:numFmt formatCode="General" sourceLinked="1"/>
        <c:majorTickMark val="none"/>
        <c:minorTickMark val="none"/>
        <c:tickLblPos val="none"/>
        <c:crossAx val="874574832"/>
        <c:crosses val="autoZero"/>
        <c:auto val="1"/>
        <c:lblAlgn val="ctr"/>
        <c:lblOffset val="100"/>
        <c:noMultiLvlLbl val="0"/>
      </c:catAx>
      <c:valAx>
        <c:axId val="87457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7457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83.4</c:v>
                </c:pt>
                <c:pt idx="1">
                  <c:v>62.7</c:v>
                </c:pt>
                <c:pt idx="2">
                  <c:v>84.7</c:v>
                </c:pt>
                <c:pt idx="3">
                  <c:v>87</c:v>
                </c:pt>
                <c:pt idx="4">
                  <c:v>84.2</c:v>
                </c:pt>
              </c:numCache>
            </c:numRef>
          </c:val>
        </c:ser>
        <c:dLbls>
          <c:showLegendKey val="0"/>
          <c:showVal val="0"/>
          <c:showCatName val="0"/>
          <c:showSerName val="0"/>
          <c:showPercent val="0"/>
          <c:showBubbleSize val="0"/>
        </c:dLbls>
        <c:gapWidth val="150"/>
        <c:axId val="874575616"/>
        <c:axId val="87457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-56.4</c:v>
                </c:pt>
                <c:pt idx="4">
                  <c:v>16.899999999999999</c:v>
                </c:pt>
              </c:numCache>
            </c:numRef>
          </c:val>
          <c:smooth val="0"/>
        </c:ser>
        <c:dLbls>
          <c:showLegendKey val="0"/>
          <c:showVal val="0"/>
          <c:showCatName val="0"/>
          <c:showSerName val="0"/>
          <c:showPercent val="0"/>
          <c:showBubbleSize val="0"/>
        </c:dLbls>
        <c:marker val="1"/>
        <c:smooth val="0"/>
        <c:axId val="874575616"/>
        <c:axId val="874576008"/>
      </c:lineChart>
      <c:catAx>
        <c:axId val="874575616"/>
        <c:scaling>
          <c:orientation val="minMax"/>
        </c:scaling>
        <c:delete val="1"/>
        <c:axPos val="b"/>
        <c:numFmt formatCode="General" sourceLinked="1"/>
        <c:majorTickMark val="none"/>
        <c:minorTickMark val="none"/>
        <c:tickLblPos val="none"/>
        <c:crossAx val="874576008"/>
        <c:crosses val="autoZero"/>
        <c:auto val="1"/>
        <c:lblAlgn val="ctr"/>
        <c:lblOffset val="100"/>
        <c:noMultiLvlLbl val="0"/>
      </c:catAx>
      <c:valAx>
        <c:axId val="874576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87457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5671</c:v>
                </c:pt>
                <c:pt idx="1">
                  <c:v>4078</c:v>
                </c:pt>
                <c:pt idx="2">
                  <c:v>5477</c:v>
                </c:pt>
                <c:pt idx="3">
                  <c:v>5134</c:v>
                </c:pt>
                <c:pt idx="4">
                  <c:v>5070</c:v>
                </c:pt>
              </c:numCache>
            </c:numRef>
          </c:val>
        </c:ser>
        <c:dLbls>
          <c:showLegendKey val="0"/>
          <c:showVal val="0"/>
          <c:showCatName val="0"/>
          <c:showSerName val="0"/>
          <c:showPercent val="0"/>
          <c:showBubbleSize val="0"/>
        </c:dLbls>
        <c:gapWidth val="150"/>
        <c:axId val="932749736"/>
        <c:axId val="93275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1059</c:v>
                </c:pt>
                <c:pt idx="4">
                  <c:v>2866</c:v>
                </c:pt>
              </c:numCache>
            </c:numRef>
          </c:val>
          <c:smooth val="0"/>
        </c:ser>
        <c:dLbls>
          <c:showLegendKey val="0"/>
          <c:showVal val="0"/>
          <c:showCatName val="0"/>
          <c:showSerName val="0"/>
          <c:showPercent val="0"/>
          <c:showBubbleSize val="0"/>
        </c:dLbls>
        <c:marker val="1"/>
        <c:smooth val="0"/>
        <c:axId val="932749736"/>
        <c:axId val="932750128"/>
      </c:lineChart>
      <c:catAx>
        <c:axId val="932749736"/>
        <c:scaling>
          <c:orientation val="minMax"/>
        </c:scaling>
        <c:delete val="1"/>
        <c:axPos val="b"/>
        <c:numFmt formatCode="General" sourceLinked="1"/>
        <c:majorTickMark val="none"/>
        <c:minorTickMark val="none"/>
        <c:tickLblPos val="none"/>
        <c:crossAx val="932750128"/>
        <c:crosses val="autoZero"/>
        <c:auto val="1"/>
        <c:lblAlgn val="ctr"/>
        <c:lblOffset val="100"/>
        <c:noMultiLvlLbl val="0"/>
      </c:catAx>
      <c:valAx>
        <c:axId val="932750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93274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SheetLayoutView="70" workbookViewId="0"/>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0" t="s">
        <v>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1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1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62" t="str">
        <f>データ!H6&amp;"　"&amp;データ!I6</f>
        <v>鳥取県倉吉市　市営新町駐車場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63" t="s">
        <v>1</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8</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14</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17</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7</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16</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18</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13</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19</v>
      </c>
      <c r="NE7" s="69"/>
      <c r="NF7" s="69"/>
      <c r="NG7" s="69"/>
      <c r="NH7" s="69"/>
      <c r="NI7" s="69"/>
      <c r="NJ7" s="69"/>
      <c r="NK7" s="69"/>
      <c r="NL7" s="69"/>
      <c r="NM7" s="69"/>
      <c r="NN7" s="69"/>
      <c r="NO7" s="69"/>
      <c r="NP7" s="69"/>
      <c r="NQ7" s="70"/>
    </row>
    <row r="8" spans="1:382"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Ａ３Ｂ２</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無</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2688</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21</v>
      </c>
      <c r="NE8" s="77"/>
      <c r="NF8" s="78" t="s">
        <v>22</v>
      </c>
      <c r="NG8" s="78"/>
      <c r="NH8" s="78"/>
      <c r="NI8" s="78"/>
      <c r="NJ8" s="78"/>
      <c r="NK8" s="78"/>
      <c r="NL8" s="78"/>
      <c r="NM8" s="78"/>
      <c r="NN8" s="78"/>
      <c r="NO8" s="78"/>
      <c r="NP8" s="78"/>
      <c r="NQ8" s="79"/>
    </row>
    <row r="9" spans="1:382" ht="18.75" customHeight="1" x14ac:dyDescent="0.15">
      <c r="A9" s="2"/>
      <c r="B9" s="63" t="s">
        <v>25</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27</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29</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33</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35</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38</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39</v>
      </c>
      <c r="NE9" s="81"/>
      <c r="NF9" s="82" t="s">
        <v>42</v>
      </c>
      <c r="NG9" s="82"/>
      <c r="NH9" s="82"/>
      <c r="NI9" s="82"/>
      <c r="NJ9" s="82"/>
      <c r="NK9" s="82"/>
      <c r="NL9" s="82"/>
      <c r="NM9" s="82"/>
      <c r="NN9" s="82"/>
      <c r="NO9" s="82"/>
      <c r="NP9" s="82"/>
      <c r="NQ9" s="83"/>
    </row>
    <row r="10" spans="1:382" ht="18.75" customHeight="1" x14ac:dyDescent="0.1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111</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広場式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49</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112</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200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無</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44</v>
      </c>
      <c r="NE10" s="91"/>
      <c r="NF10" s="92" t="s">
        <v>6</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45</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3"/>
      <c r="B14" s="6"/>
      <c r="C14" s="12"/>
      <c r="D14" s="12"/>
      <c r="E14" s="12"/>
      <c r="F14" s="12"/>
      <c r="G14" s="12"/>
      <c r="H14" s="113" t="s">
        <v>48</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51</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9</v>
      </c>
      <c r="NE14" s="95"/>
      <c r="NF14" s="95"/>
      <c r="NG14" s="95"/>
      <c r="NH14" s="95"/>
      <c r="NI14" s="95"/>
      <c r="NJ14" s="95"/>
      <c r="NK14" s="95"/>
      <c r="NL14" s="95"/>
      <c r="NM14" s="95"/>
      <c r="NN14" s="95"/>
      <c r="NO14" s="95"/>
      <c r="NP14" s="95"/>
      <c r="NQ14" s="95"/>
      <c r="NR14" s="96"/>
    </row>
    <row r="15" spans="1:382" ht="13.5" customHeight="1" x14ac:dyDescent="0.1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37</v>
      </c>
      <c r="NE15" s="126"/>
      <c r="NF15" s="126"/>
      <c r="NG15" s="126"/>
      <c r="NH15" s="126"/>
      <c r="NI15" s="126"/>
      <c r="NJ15" s="126"/>
      <c r="NK15" s="126"/>
      <c r="NL15" s="126"/>
      <c r="NM15" s="126"/>
      <c r="NN15" s="126"/>
      <c r="NO15" s="126"/>
      <c r="NP15" s="126"/>
      <c r="NQ15" s="126"/>
      <c r="NR15" s="127"/>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15">
      <c r="A30" s="2"/>
      <c r="B30" s="8"/>
      <c r="C30" s="2"/>
      <c r="D30" s="2"/>
      <c r="E30" s="2"/>
      <c r="F30" s="2"/>
      <c r="I30" s="2"/>
      <c r="J30" s="2"/>
      <c r="K30" s="2"/>
      <c r="L30" s="2"/>
      <c r="M30" s="2"/>
      <c r="N30" s="2"/>
      <c r="O30" s="2"/>
      <c r="P30" s="2"/>
      <c r="Q30" s="2"/>
      <c r="R30" s="19"/>
      <c r="S30" s="19"/>
      <c r="T30" s="19"/>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15">
      <c r="A31" s="2"/>
      <c r="B31" s="8"/>
      <c r="C31" s="2"/>
      <c r="D31" s="2"/>
      <c r="E31" s="2"/>
      <c r="F31" s="2"/>
      <c r="I31" s="17"/>
      <c r="J31" s="98" t="s">
        <v>10</v>
      </c>
      <c r="K31" s="99"/>
      <c r="L31" s="99"/>
      <c r="M31" s="99"/>
      <c r="N31" s="99"/>
      <c r="O31" s="99"/>
      <c r="P31" s="99"/>
      <c r="Q31" s="99"/>
      <c r="R31" s="99"/>
      <c r="S31" s="99"/>
      <c r="T31" s="100"/>
      <c r="U31" s="101">
        <f>データ!Y7</f>
        <v>604.5</v>
      </c>
      <c r="V31" s="101"/>
      <c r="W31" s="101"/>
      <c r="X31" s="101"/>
      <c r="Y31" s="101"/>
      <c r="Z31" s="101"/>
      <c r="AA31" s="101"/>
      <c r="AB31" s="101"/>
      <c r="AC31" s="101"/>
      <c r="AD31" s="101"/>
      <c r="AE31" s="101"/>
      <c r="AF31" s="101"/>
      <c r="AG31" s="101"/>
      <c r="AH31" s="101"/>
      <c r="AI31" s="101"/>
      <c r="AJ31" s="101"/>
      <c r="AK31" s="101"/>
      <c r="AL31" s="101"/>
      <c r="AM31" s="101"/>
      <c r="AN31" s="101">
        <f>データ!Z7</f>
        <v>640.6</v>
      </c>
      <c r="AO31" s="101"/>
      <c r="AP31" s="101"/>
      <c r="AQ31" s="101"/>
      <c r="AR31" s="101"/>
      <c r="AS31" s="101"/>
      <c r="AT31" s="101"/>
      <c r="AU31" s="101"/>
      <c r="AV31" s="101"/>
      <c r="AW31" s="101"/>
      <c r="AX31" s="101"/>
      <c r="AY31" s="101"/>
      <c r="AZ31" s="101"/>
      <c r="BA31" s="101"/>
      <c r="BB31" s="101"/>
      <c r="BC31" s="101"/>
      <c r="BD31" s="101"/>
      <c r="BE31" s="101"/>
      <c r="BF31" s="101"/>
      <c r="BG31" s="101">
        <f>データ!AA7</f>
        <v>660</v>
      </c>
      <c r="BH31" s="101"/>
      <c r="BI31" s="101"/>
      <c r="BJ31" s="101"/>
      <c r="BK31" s="101"/>
      <c r="BL31" s="101"/>
      <c r="BM31" s="101"/>
      <c r="BN31" s="101"/>
      <c r="BO31" s="101"/>
      <c r="BP31" s="101"/>
      <c r="BQ31" s="101"/>
      <c r="BR31" s="101"/>
      <c r="BS31" s="101"/>
      <c r="BT31" s="101"/>
      <c r="BU31" s="101"/>
      <c r="BV31" s="101"/>
      <c r="BW31" s="101"/>
      <c r="BX31" s="101"/>
      <c r="BY31" s="101"/>
      <c r="BZ31" s="101">
        <f>データ!AB7</f>
        <v>769.4</v>
      </c>
      <c r="CA31" s="101"/>
      <c r="CB31" s="101"/>
      <c r="CC31" s="101"/>
      <c r="CD31" s="101"/>
      <c r="CE31" s="101"/>
      <c r="CF31" s="101"/>
      <c r="CG31" s="101"/>
      <c r="CH31" s="101"/>
      <c r="CI31" s="101"/>
      <c r="CJ31" s="101"/>
      <c r="CK31" s="101"/>
      <c r="CL31" s="101"/>
      <c r="CM31" s="101"/>
      <c r="CN31" s="101"/>
      <c r="CO31" s="101"/>
      <c r="CP31" s="101"/>
      <c r="CQ31" s="101"/>
      <c r="CR31" s="101"/>
      <c r="CS31" s="101">
        <f>データ!AC7</f>
        <v>632.6</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10</v>
      </c>
      <c r="EB31" s="99"/>
      <c r="EC31" s="99"/>
      <c r="ED31" s="99"/>
      <c r="EE31" s="99"/>
      <c r="EF31" s="99"/>
      <c r="EG31" s="99"/>
      <c r="EH31" s="99"/>
      <c r="EI31" s="99"/>
      <c r="EJ31" s="99"/>
      <c r="EK31" s="100"/>
      <c r="EL31" s="101">
        <f>データ!AJ7</f>
        <v>0</v>
      </c>
      <c r="EM31" s="101"/>
      <c r="EN31" s="101"/>
      <c r="EO31" s="101"/>
      <c r="EP31" s="101"/>
      <c r="EQ31" s="101"/>
      <c r="ER31" s="101"/>
      <c r="ES31" s="101"/>
      <c r="ET31" s="101"/>
      <c r="EU31" s="101"/>
      <c r="EV31" s="101"/>
      <c r="EW31" s="101"/>
      <c r="EX31" s="101"/>
      <c r="EY31" s="101"/>
      <c r="EZ31" s="101"/>
      <c r="FA31" s="101"/>
      <c r="FB31" s="101"/>
      <c r="FC31" s="101"/>
      <c r="FD31" s="101"/>
      <c r="FE31" s="101">
        <f>データ!AK7</f>
        <v>371.8</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0</v>
      </c>
      <c r="GR31" s="101"/>
      <c r="GS31" s="101"/>
      <c r="GT31" s="101"/>
      <c r="GU31" s="101"/>
      <c r="GV31" s="101"/>
      <c r="GW31" s="101"/>
      <c r="GX31" s="101"/>
      <c r="GY31" s="101"/>
      <c r="GZ31" s="101"/>
      <c r="HA31" s="101"/>
      <c r="HB31" s="101"/>
      <c r="HC31" s="101"/>
      <c r="HD31" s="101"/>
      <c r="HE31" s="101"/>
      <c r="HF31" s="101"/>
      <c r="HG31" s="101"/>
      <c r="HH31" s="101"/>
      <c r="HI31" s="101"/>
      <c r="HJ31" s="101">
        <f>データ!AN7</f>
        <v>0</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10</v>
      </c>
      <c r="IS31" s="99"/>
      <c r="IT31" s="99"/>
      <c r="IU31" s="99"/>
      <c r="IV31" s="99"/>
      <c r="IW31" s="99"/>
      <c r="IX31" s="99"/>
      <c r="IY31" s="99"/>
      <c r="IZ31" s="99"/>
      <c r="JA31" s="99"/>
      <c r="JB31" s="100"/>
      <c r="JC31" s="102">
        <f>データ!DK7</f>
        <v>111.6</v>
      </c>
      <c r="JD31" s="103"/>
      <c r="JE31" s="103"/>
      <c r="JF31" s="103"/>
      <c r="JG31" s="103"/>
      <c r="JH31" s="103"/>
      <c r="JI31" s="103"/>
      <c r="JJ31" s="103"/>
      <c r="JK31" s="103"/>
      <c r="JL31" s="103"/>
      <c r="JM31" s="103"/>
      <c r="JN31" s="103"/>
      <c r="JO31" s="103"/>
      <c r="JP31" s="103"/>
      <c r="JQ31" s="103"/>
      <c r="JR31" s="103"/>
      <c r="JS31" s="103"/>
      <c r="JT31" s="103"/>
      <c r="JU31" s="104"/>
      <c r="JV31" s="102">
        <f>データ!DL7</f>
        <v>105.4</v>
      </c>
      <c r="JW31" s="103"/>
      <c r="JX31" s="103"/>
      <c r="JY31" s="103"/>
      <c r="JZ31" s="103"/>
      <c r="KA31" s="103"/>
      <c r="KB31" s="103"/>
      <c r="KC31" s="103"/>
      <c r="KD31" s="103"/>
      <c r="KE31" s="103"/>
      <c r="KF31" s="103"/>
      <c r="KG31" s="103"/>
      <c r="KH31" s="103"/>
      <c r="KI31" s="103"/>
      <c r="KJ31" s="103"/>
      <c r="KK31" s="103"/>
      <c r="KL31" s="103"/>
      <c r="KM31" s="103"/>
      <c r="KN31" s="104"/>
      <c r="KO31" s="102">
        <f>データ!DM7</f>
        <v>104.5</v>
      </c>
      <c r="KP31" s="103"/>
      <c r="KQ31" s="103"/>
      <c r="KR31" s="103"/>
      <c r="KS31" s="103"/>
      <c r="KT31" s="103"/>
      <c r="KU31" s="103"/>
      <c r="KV31" s="103"/>
      <c r="KW31" s="103"/>
      <c r="KX31" s="103"/>
      <c r="KY31" s="103"/>
      <c r="KZ31" s="103"/>
      <c r="LA31" s="103"/>
      <c r="LB31" s="103"/>
      <c r="LC31" s="103"/>
      <c r="LD31" s="103"/>
      <c r="LE31" s="103"/>
      <c r="LF31" s="103"/>
      <c r="LG31" s="104"/>
      <c r="LH31" s="102">
        <f>データ!DN7</f>
        <v>95.5</v>
      </c>
      <c r="LI31" s="103"/>
      <c r="LJ31" s="103"/>
      <c r="LK31" s="103"/>
      <c r="LL31" s="103"/>
      <c r="LM31" s="103"/>
      <c r="LN31" s="103"/>
      <c r="LO31" s="103"/>
      <c r="LP31" s="103"/>
      <c r="LQ31" s="103"/>
      <c r="LR31" s="103"/>
      <c r="LS31" s="103"/>
      <c r="LT31" s="103"/>
      <c r="LU31" s="103"/>
      <c r="LV31" s="103"/>
      <c r="LW31" s="103"/>
      <c r="LX31" s="103"/>
      <c r="LY31" s="103"/>
      <c r="LZ31" s="104"/>
      <c r="MA31" s="102">
        <f>データ!DO7</f>
        <v>92.9</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53</v>
      </c>
      <c r="NE31" s="95"/>
      <c r="NF31" s="95"/>
      <c r="NG31" s="95"/>
      <c r="NH31" s="95"/>
      <c r="NI31" s="95"/>
      <c r="NJ31" s="95"/>
      <c r="NK31" s="95"/>
      <c r="NL31" s="95"/>
      <c r="NM31" s="95"/>
      <c r="NN31" s="95"/>
      <c r="NO31" s="95"/>
      <c r="NP31" s="95"/>
      <c r="NQ31" s="95"/>
      <c r="NR31" s="96"/>
    </row>
    <row r="32" spans="1:382" ht="13.5" customHeight="1" x14ac:dyDescent="0.15">
      <c r="A32" s="2"/>
      <c r="B32" s="8"/>
      <c r="C32" s="2"/>
      <c r="D32" s="2"/>
      <c r="E32" s="2"/>
      <c r="F32" s="2"/>
      <c r="G32" s="2"/>
      <c r="H32" s="2"/>
      <c r="I32" s="17"/>
      <c r="J32" s="98" t="s">
        <v>55</v>
      </c>
      <c r="K32" s="99"/>
      <c r="L32" s="99"/>
      <c r="M32" s="99"/>
      <c r="N32" s="99"/>
      <c r="O32" s="99"/>
      <c r="P32" s="99"/>
      <c r="Q32" s="99"/>
      <c r="R32" s="99"/>
      <c r="S32" s="99"/>
      <c r="T32" s="100"/>
      <c r="U32" s="101">
        <f>データ!AD7</f>
        <v>471.5</v>
      </c>
      <c r="V32" s="101"/>
      <c r="W32" s="101"/>
      <c r="X32" s="101"/>
      <c r="Y32" s="101"/>
      <c r="Z32" s="101"/>
      <c r="AA32" s="101"/>
      <c r="AB32" s="101"/>
      <c r="AC32" s="101"/>
      <c r="AD32" s="101"/>
      <c r="AE32" s="101"/>
      <c r="AF32" s="101"/>
      <c r="AG32" s="101"/>
      <c r="AH32" s="101"/>
      <c r="AI32" s="101"/>
      <c r="AJ32" s="101"/>
      <c r="AK32" s="101"/>
      <c r="AL32" s="101"/>
      <c r="AM32" s="101"/>
      <c r="AN32" s="101">
        <f>データ!AE7</f>
        <v>384.2</v>
      </c>
      <c r="AO32" s="101"/>
      <c r="AP32" s="101"/>
      <c r="AQ32" s="101"/>
      <c r="AR32" s="101"/>
      <c r="AS32" s="101"/>
      <c r="AT32" s="101"/>
      <c r="AU32" s="101"/>
      <c r="AV32" s="101"/>
      <c r="AW32" s="101"/>
      <c r="AX32" s="101"/>
      <c r="AY32" s="101"/>
      <c r="AZ32" s="101"/>
      <c r="BA32" s="101"/>
      <c r="BB32" s="101"/>
      <c r="BC32" s="101"/>
      <c r="BD32" s="101"/>
      <c r="BE32" s="101"/>
      <c r="BF32" s="101"/>
      <c r="BG32" s="101">
        <f>データ!AF7</f>
        <v>754.2</v>
      </c>
      <c r="BH32" s="101"/>
      <c r="BI32" s="101"/>
      <c r="BJ32" s="101"/>
      <c r="BK32" s="101"/>
      <c r="BL32" s="101"/>
      <c r="BM32" s="101"/>
      <c r="BN32" s="101"/>
      <c r="BO32" s="101"/>
      <c r="BP32" s="101"/>
      <c r="BQ32" s="101"/>
      <c r="BR32" s="101"/>
      <c r="BS32" s="101"/>
      <c r="BT32" s="101"/>
      <c r="BU32" s="101"/>
      <c r="BV32" s="101"/>
      <c r="BW32" s="101"/>
      <c r="BX32" s="101"/>
      <c r="BY32" s="101"/>
      <c r="BZ32" s="101">
        <f>データ!AG7</f>
        <v>3200.8</v>
      </c>
      <c r="CA32" s="101"/>
      <c r="CB32" s="101"/>
      <c r="CC32" s="101"/>
      <c r="CD32" s="101"/>
      <c r="CE32" s="101"/>
      <c r="CF32" s="101"/>
      <c r="CG32" s="101"/>
      <c r="CH32" s="101"/>
      <c r="CI32" s="101"/>
      <c r="CJ32" s="101"/>
      <c r="CK32" s="101"/>
      <c r="CL32" s="101"/>
      <c r="CM32" s="101"/>
      <c r="CN32" s="101"/>
      <c r="CO32" s="101"/>
      <c r="CP32" s="101"/>
      <c r="CQ32" s="101"/>
      <c r="CR32" s="101"/>
      <c r="CS32" s="101">
        <f>データ!AH7</f>
        <v>274.39999999999998</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55</v>
      </c>
      <c r="EB32" s="99"/>
      <c r="EC32" s="99"/>
      <c r="ED32" s="99"/>
      <c r="EE32" s="99"/>
      <c r="EF32" s="99"/>
      <c r="EG32" s="99"/>
      <c r="EH32" s="99"/>
      <c r="EI32" s="99"/>
      <c r="EJ32" s="99"/>
      <c r="EK32" s="100"/>
      <c r="EL32" s="101">
        <f>データ!AO7</f>
        <v>6</v>
      </c>
      <c r="EM32" s="101"/>
      <c r="EN32" s="101"/>
      <c r="EO32" s="101"/>
      <c r="EP32" s="101"/>
      <c r="EQ32" s="101"/>
      <c r="ER32" s="101"/>
      <c r="ES32" s="101"/>
      <c r="ET32" s="101"/>
      <c r="EU32" s="101"/>
      <c r="EV32" s="101"/>
      <c r="EW32" s="101"/>
      <c r="EX32" s="101"/>
      <c r="EY32" s="101"/>
      <c r="EZ32" s="101"/>
      <c r="FA32" s="101"/>
      <c r="FB32" s="101"/>
      <c r="FC32" s="101"/>
      <c r="FD32" s="101"/>
      <c r="FE32" s="101">
        <f>データ!AP7</f>
        <v>3.8</v>
      </c>
      <c r="FF32" s="101"/>
      <c r="FG32" s="101"/>
      <c r="FH32" s="101"/>
      <c r="FI32" s="101"/>
      <c r="FJ32" s="101"/>
      <c r="FK32" s="101"/>
      <c r="FL32" s="101"/>
      <c r="FM32" s="101"/>
      <c r="FN32" s="101"/>
      <c r="FO32" s="101"/>
      <c r="FP32" s="101"/>
      <c r="FQ32" s="101"/>
      <c r="FR32" s="101"/>
      <c r="FS32" s="101"/>
      <c r="FT32" s="101"/>
      <c r="FU32" s="101"/>
      <c r="FV32" s="101"/>
      <c r="FW32" s="101"/>
      <c r="FX32" s="101">
        <f>データ!AQ7</f>
        <v>2</v>
      </c>
      <c r="FY32" s="101"/>
      <c r="FZ32" s="101"/>
      <c r="GA32" s="101"/>
      <c r="GB32" s="101"/>
      <c r="GC32" s="101"/>
      <c r="GD32" s="101"/>
      <c r="GE32" s="101"/>
      <c r="GF32" s="101"/>
      <c r="GG32" s="101"/>
      <c r="GH32" s="101"/>
      <c r="GI32" s="101"/>
      <c r="GJ32" s="101"/>
      <c r="GK32" s="101"/>
      <c r="GL32" s="101"/>
      <c r="GM32" s="101"/>
      <c r="GN32" s="101"/>
      <c r="GO32" s="101"/>
      <c r="GP32" s="101"/>
      <c r="GQ32" s="101">
        <f>データ!AR7</f>
        <v>4.8</v>
      </c>
      <c r="GR32" s="101"/>
      <c r="GS32" s="101"/>
      <c r="GT32" s="101"/>
      <c r="GU32" s="101"/>
      <c r="GV32" s="101"/>
      <c r="GW32" s="101"/>
      <c r="GX32" s="101"/>
      <c r="GY32" s="101"/>
      <c r="GZ32" s="101"/>
      <c r="HA32" s="101"/>
      <c r="HB32" s="101"/>
      <c r="HC32" s="101"/>
      <c r="HD32" s="101"/>
      <c r="HE32" s="101"/>
      <c r="HF32" s="101"/>
      <c r="HG32" s="101"/>
      <c r="HH32" s="101"/>
      <c r="HI32" s="101"/>
      <c r="HJ32" s="101">
        <f>データ!AS7</f>
        <v>3.3</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55</v>
      </c>
      <c r="IS32" s="99"/>
      <c r="IT32" s="99"/>
      <c r="IU32" s="99"/>
      <c r="IV32" s="99"/>
      <c r="IW32" s="99"/>
      <c r="IX32" s="99"/>
      <c r="IY32" s="99"/>
      <c r="IZ32" s="99"/>
      <c r="JA32" s="99"/>
      <c r="JB32" s="100"/>
      <c r="JC32" s="102">
        <f>データ!DP7</f>
        <v>274.8</v>
      </c>
      <c r="JD32" s="103"/>
      <c r="JE32" s="103"/>
      <c r="JF32" s="103"/>
      <c r="JG32" s="103"/>
      <c r="JH32" s="103"/>
      <c r="JI32" s="103"/>
      <c r="JJ32" s="103"/>
      <c r="JK32" s="103"/>
      <c r="JL32" s="103"/>
      <c r="JM32" s="103"/>
      <c r="JN32" s="103"/>
      <c r="JO32" s="103"/>
      <c r="JP32" s="103"/>
      <c r="JQ32" s="103"/>
      <c r="JR32" s="103"/>
      <c r="JS32" s="103"/>
      <c r="JT32" s="103"/>
      <c r="JU32" s="104"/>
      <c r="JV32" s="102">
        <f>データ!DQ7</f>
        <v>279.89999999999998</v>
      </c>
      <c r="JW32" s="103"/>
      <c r="JX32" s="103"/>
      <c r="JY32" s="103"/>
      <c r="JZ32" s="103"/>
      <c r="KA32" s="103"/>
      <c r="KB32" s="103"/>
      <c r="KC32" s="103"/>
      <c r="KD32" s="103"/>
      <c r="KE32" s="103"/>
      <c r="KF32" s="103"/>
      <c r="KG32" s="103"/>
      <c r="KH32" s="103"/>
      <c r="KI32" s="103"/>
      <c r="KJ32" s="103"/>
      <c r="KK32" s="103"/>
      <c r="KL32" s="103"/>
      <c r="KM32" s="103"/>
      <c r="KN32" s="104"/>
      <c r="KO32" s="102">
        <f>データ!DR7</f>
        <v>295.5</v>
      </c>
      <c r="KP32" s="103"/>
      <c r="KQ32" s="103"/>
      <c r="KR32" s="103"/>
      <c r="KS32" s="103"/>
      <c r="KT32" s="103"/>
      <c r="KU32" s="103"/>
      <c r="KV32" s="103"/>
      <c r="KW32" s="103"/>
      <c r="KX32" s="103"/>
      <c r="KY32" s="103"/>
      <c r="KZ32" s="103"/>
      <c r="LA32" s="103"/>
      <c r="LB32" s="103"/>
      <c r="LC32" s="103"/>
      <c r="LD32" s="103"/>
      <c r="LE32" s="103"/>
      <c r="LF32" s="103"/>
      <c r="LG32" s="104"/>
      <c r="LH32" s="102">
        <f>データ!DS7</f>
        <v>128.5</v>
      </c>
      <c r="LI32" s="103"/>
      <c r="LJ32" s="103"/>
      <c r="LK32" s="103"/>
      <c r="LL32" s="103"/>
      <c r="LM32" s="103"/>
      <c r="LN32" s="103"/>
      <c r="LO32" s="103"/>
      <c r="LP32" s="103"/>
      <c r="LQ32" s="103"/>
      <c r="LR32" s="103"/>
      <c r="LS32" s="103"/>
      <c r="LT32" s="103"/>
      <c r="LU32" s="103"/>
      <c r="LV32" s="103"/>
      <c r="LW32" s="103"/>
      <c r="LX32" s="103"/>
      <c r="LY32" s="103"/>
      <c r="LZ32" s="104"/>
      <c r="MA32" s="102">
        <f>データ!DT7</f>
        <v>138.1</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15</v>
      </c>
      <c r="NE32" s="126"/>
      <c r="NF32" s="126"/>
      <c r="NG32" s="126"/>
      <c r="NH32" s="126"/>
      <c r="NI32" s="126"/>
      <c r="NJ32" s="126"/>
      <c r="NK32" s="126"/>
      <c r="NL32" s="126"/>
      <c r="NM32" s="126"/>
      <c r="NN32" s="126"/>
      <c r="NO32" s="126"/>
      <c r="NP32" s="126"/>
      <c r="NQ32" s="126"/>
      <c r="NR32" s="127"/>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56</v>
      </c>
      <c r="NE48" s="95"/>
      <c r="NF48" s="95"/>
      <c r="NG48" s="95"/>
      <c r="NH48" s="95"/>
      <c r="NI48" s="95"/>
      <c r="NJ48" s="95"/>
      <c r="NK48" s="95"/>
      <c r="NL48" s="95"/>
      <c r="NM48" s="95"/>
      <c r="NN48" s="95"/>
      <c r="NO48" s="95"/>
      <c r="NP48" s="95"/>
      <c r="NQ48" s="95"/>
      <c r="NR48" s="96"/>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39" t="s">
        <v>118</v>
      </c>
      <c r="NE49" s="140"/>
      <c r="NF49" s="140"/>
      <c r="NG49" s="140"/>
      <c r="NH49" s="140"/>
      <c r="NI49" s="140"/>
      <c r="NJ49" s="140"/>
      <c r="NK49" s="140"/>
      <c r="NL49" s="140"/>
      <c r="NM49" s="140"/>
      <c r="NN49" s="140"/>
      <c r="NO49" s="140"/>
      <c r="NP49" s="140"/>
      <c r="NQ49" s="140"/>
      <c r="NR49" s="141"/>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39"/>
      <c r="NE50" s="140"/>
      <c r="NF50" s="140"/>
      <c r="NG50" s="140"/>
      <c r="NH50" s="140"/>
      <c r="NI50" s="140"/>
      <c r="NJ50" s="140"/>
      <c r="NK50" s="140"/>
      <c r="NL50" s="140"/>
      <c r="NM50" s="140"/>
      <c r="NN50" s="140"/>
      <c r="NO50" s="140"/>
      <c r="NP50" s="140"/>
      <c r="NQ50" s="140"/>
      <c r="NR50" s="141"/>
    </row>
    <row r="51" spans="1:382" ht="13.5" customHeight="1" x14ac:dyDescent="0.15">
      <c r="A51" s="2"/>
      <c r="B51" s="8"/>
      <c r="C51" s="2"/>
      <c r="D51" s="2"/>
      <c r="E51" s="2"/>
      <c r="F51" s="2"/>
      <c r="I51" s="2"/>
      <c r="J51" s="2"/>
      <c r="K51" s="2"/>
      <c r="L51" s="2"/>
      <c r="M51" s="2"/>
      <c r="N51" s="2"/>
      <c r="O51" s="2"/>
      <c r="P51" s="2"/>
      <c r="Q51" s="2"/>
      <c r="R51" s="19"/>
      <c r="S51" s="19"/>
      <c r="T51" s="19"/>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39"/>
      <c r="NE51" s="140"/>
      <c r="NF51" s="140"/>
      <c r="NG51" s="140"/>
      <c r="NH51" s="140"/>
      <c r="NI51" s="140"/>
      <c r="NJ51" s="140"/>
      <c r="NK51" s="140"/>
      <c r="NL51" s="140"/>
      <c r="NM51" s="140"/>
      <c r="NN51" s="140"/>
      <c r="NO51" s="140"/>
      <c r="NP51" s="140"/>
      <c r="NQ51" s="140"/>
      <c r="NR51" s="141"/>
    </row>
    <row r="52" spans="1:382" ht="13.5" customHeight="1" x14ac:dyDescent="0.15">
      <c r="A52" s="2"/>
      <c r="B52" s="8"/>
      <c r="C52" s="2"/>
      <c r="D52" s="2"/>
      <c r="E52" s="2"/>
      <c r="F52" s="2"/>
      <c r="I52" s="17"/>
      <c r="J52" s="98" t="s">
        <v>10</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208</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10</v>
      </c>
      <c r="EB52" s="99"/>
      <c r="EC52" s="99"/>
      <c r="ED52" s="99"/>
      <c r="EE52" s="99"/>
      <c r="EF52" s="99"/>
      <c r="EG52" s="99"/>
      <c r="EH52" s="99"/>
      <c r="EI52" s="99"/>
      <c r="EJ52" s="99"/>
      <c r="EK52" s="100"/>
      <c r="EL52" s="101">
        <f>データ!BF7</f>
        <v>83.4</v>
      </c>
      <c r="EM52" s="101"/>
      <c r="EN52" s="101"/>
      <c r="EO52" s="101"/>
      <c r="EP52" s="101"/>
      <c r="EQ52" s="101"/>
      <c r="ER52" s="101"/>
      <c r="ES52" s="101"/>
      <c r="ET52" s="101"/>
      <c r="EU52" s="101"/>
      <c r="EV52" s="101"/>
      <c r="EW52" s="101"/>
      <c r="EX52" s="101"/>
      <c r="EY52" s="101"/>
      <c r="EZ52" s="101"/>
      <c r="FA52" s="101"/>
      <c r="FB52" s="101"/>
      <c r="FC52" s="101"/>
      <c r="FD52" s="101"/>
      <c r="FE52" s="101">
        <f>データ!BG7</f>
        <v>62.7</v>
      </c>
      <c r="FF52" s="101"/>
      <c r="FG52" s="101"/>
      <c r="FH52" s="101"/>
      <c r="FI52" s="101"/>
      <c r="FJ52" s="101"/>
      <c r="FK52" s="101"/>
      <c r="FL52" s="101"/>
      <c r="FM52" s="101"/>
      <c r="FN52" s="101"/>
      <c r="FO52" s="101"/>
      <c r="FP52" s="101"/>
      <c r="FQ52" s="101"/>
      <c r="FR52" s="101"/>
      <c r="FS52" s="101"/>
      <c r="FT52" s="101"/>
      <c r="FU52" s="101"/>
      <c r="FV52" s="101"/>
      <c r="FW52" s="101"/>
      <c r="FX52" s="101">
        <f>データ!BH7</f>
        <v>84.7</v>
      </c>
      <c r="FY52" s="101"/>
      <c r="FZ52" s="101"/>
      <c r="GA52" s="101"/>
      <c r="GB52" s="101"/>
      <c r="GC52" s="101"/>
      <c r="GD52" s="101"/>
      <c r="GE52" s="101"/>
      <c r="GF52" s="101"/>
      <c r="GG52" s="101"/>
      <c r="GH52" s="101"/>
      <c r="GI52" s="101"/>
      <c r="GJ52" s="101"/>
      <c r="GK52" s="101"/>
      <c r="GL52" s="101"/>
      <c r="GM52" s="101"/>
      <c r="GN52" s="101"/>
      <c r="GO52" s="101"/>
      <c r="GP52" s="101"/>
      <c r="GQ52" s="101">
        <f>データ!BI7</f>
        <v>87</v>
      </c>
      <c r="GR52" s="101"/>
      <c r="GS52" s="101"/>
      <c r="GT52" s="101"/>
      <c r="GU52" s="101"/>
      <c r="GV52" s="101"/>
      <c r="GW52" s="101"/>
      <c r="GX52" s="101"/>
      <c r="GY52" s="101"/>
      <c r="GZ52" s="101"/>
      <c r="HA52" s="101"/>
      <c r="HB52" s="101"/>
      <c r="HC52" s="101"/>
      <c r="HD52" s="101"/>
      <c r="HE52" s="101"/>
      <c r="HF52" s="101"/>
      <c r="HG52" s="101"/>
      <c r="HH52" s="101"/>
      <c r="HI52" s="101"/>
      <c r="HJ52" s="101">
        <f>データ!BJ7</f>
        <v>84.2</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10</v>
      </c>
      <c r="IS52" s="99"/>
      <c r="IT52" s="99"/>
      <c r="IU52" s="99"/>
      <c r="IV52" s="99"/>
      <c r="IW52" s="99"/>
      <c r="IX52" s="99"/>
      <c r="IY52" s="99"/>
      <c r="IZ52" s="99"/>
      <c r="JA52" s="99"/>
      <c r="JB52" s="100"/>
      <c r="JC52" s="105">
        <f>データ!BQ7</f>
        <v>5671</v>
      </c>
      <c r="JD52" s="105"/>
      <c r="JE52" s="105"/>
      <c r="JF52" s="105"/>
      <c r="JG52" s="105"/>
      <c r="JH52" s="105"/>
      <c r="JI52" s="105"/>
      <c r="JJ52" s="105"/>
      <c r="JK52" s="105"/>
      <c r="JL52" s="105"/>
      <c r="JM52" s="105"/>
      <c r="JN52" s="105"/>
      <c r="JO52" s="105"/>
      <c r="JP52" s="105"/>
      <c r="JQ52" s="105"/>
      <c r="JR52" s="105"/>
      <c r="JS52" s="105"/>
      <c r="JT52" s="105"/>
      <c r="JU52" s="105"/>
      <c r="JV52" s="105">
        <f>データ!BR7</f>
        <v>4078</v>
      </c>
      <c r="JW52" s="105"/>
      <c r="JX52" s="105"/>
      <c r="JY52" s="105"/>
      <c r="JZ52" s="105"/>
      <c r="KA52" s="105"/>
      <c r="KB52" s="105"/>
      <c r="KC52" s="105"/>
      <c r="KD52" s="105"/>
      <c r="KE52" s="105"/>
      <c r="KF52" s="105"/>
      <c r="KG52" s="105"/>
      <c r="KH52" s="105"/>
      <c r="KI52" s="105"/>
      <c r="KJ52" s="105"/>
      <c r="KK52" s="105"/>
      <c r="KL52" s="105"/>
      <c r="KM52" s="105"/>
      <c r="KN52" s="105"/>
      <c r="KO52" s="105">
        <f>データ!BS7</f>
        <v>5477</v>
      </c>
      <c r="KP52" s="105"/>
      <c r="KQ52" s="105"/>
      <c r="KR52" s="105"/>
      <c r="KS52" s="105"/>
      <c r="KT52" s="105"/>
      <c r="KU52" s="105"/>
      <c r="KV52" s="105"/>
      <c r="KW52" s="105"/>
      <c r="KX52" s="105"/>
      <c r="KY52" s="105"/>
      <c r="KZ52" s="105"/>
      <c r="LA52" s="105"/>
      <c r="LB52" s="105"/>
      <c r="LC52" s="105"/>
      <c r="LD52" s="105"/>
      <c r="LE52" s="105"/>
      <c r="LF52" s="105"/>
      <c r="LG52" s="105"/>
      <c r="LH52" s="105">
        <f>データ!BT7</f>
        <v>5134</v>
      </c>
      <c r="LI52" s="105"/>
      <c r="LJ52" s="105"/>
      <c r="LK52" s="105"/>
      <c r="LL52" s="105"/>
      <c r="LM52" s="105"/>
      <c r="LN52" s="105"/>
      <c r="LO52" s="105"/>
      <c r="LP52" s="105"/>
      <c r="LQ52" s="105"/>
      <c r="LR52" s="105"/>
      <c r="LS52" s="105"/>
      <c r="LT52" s="105"/>
      <c r="LU52" s="105"/>
      <c r="LV52" s="105"/>
      <c r="LW52" s="105"/>
      <c r="LX52" s="105"/>
      <c r="LY52" s="105"/>
      <c r="LZ52" s="105"/>
      <c r="MA52" s="105">
        <f>データ!BU7</f>
        <v>5070</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39"/>
      <c r="NE52" s="140"/>
      <c r="NF52" s="140"/>
      <c r="NG52" s="140"/>
      <c r="NH52" s="140"/>
      <c r="NI52" s="140"/>
      <c r="NJ52" s="140"/>
      <c r="NK52" s="140"/>
      <c r="NL52" s="140"/>
      <c r="NM52" s="140"/>
      <c r="NN52" s="140"/>
      <c r="NO52" s="140"/>
      <c r="NP52" s="140"/>
      <c r="NQ52" s="140"/>
      <c r="NR52" s="141"/>
    </row>
    <row r="53" spans="1:382" ht="13.5" customHeight="1" x14ac:dyDescent="0.15">
      <c r="A53" s="2"/>
      <c r="B53" s="8"/>
      <c r="C53" s="2"/>
      <c r="D53" s="2"/>
      <c r="E53" s="2"/>
      <c r="F53" s="2"/>
      <c r="G53" s="2"/>
      <c r="H53" s="2"/>
      <c r="I53" s="17"/>
      <c r="J53" s="98" t="s">
        <v>55</v>
      </c>
      <c r="K53" s="99"/>
      <c r="L53" s="99"/>
      <c r="M53" s="99"/>
      <c r="N53" s="99"/>
      <c r="O53" s="99"/>
      <c r="P53" s="99"/>
      <c r="Q53" s="99"/>
      <c r="R53" s="99"/>
      <c r="S53" s="99"/>
      <c r="T53" s="100"/>
      <c r="U53" s="105">
        <f>データ!AZ7</f>
        <v>21</v>
      </c>
      <c r="V53" s="105"/>
      <c r="W53" s="105"/>
      <c r="X53" s="105"/>
      <c r="Y53" s="105"/>
      <c r="Z53" s="105"/>
      <c r="AA53" s="105"/>
      <c r="AB53" s="105"/>
      <c r="AC53" s="105"/>
      <c r="AD53" s="105"/>
      <c r="AE53" s="105"/>
      <c r="AF53" s="105"/>
      <c r="AG53" s="105"/>
      <c r="AH53" s="105"/>
      <c r="AI53" s="105"/>
      <c r="AJ53" s="105"/>
      <c r="AK53" s="105"/>
      <c r="AL53" s="105"/>
      <c r="AM53" s="105"/>
      <c r="AN53" s="105">
        <f>データ!BA7</f>
        <v>17</v>
      </c>
      <c r="AO53" s="105"/>
      <c r="AP53" s="105"/>
      <c r="AQ53" s="105"/>
      <c r="AR53" s="105"/>
      <c r="AS53" s="105"/>
      <c r="AT53" s="105"/>
      <c r="AU53" s="105"/>
      <c r="AV53" s="105"/>
      <c r="AW53" s="105"/>
      <c r="AX53" s="105"/>
      <c r="AY53" s="105"/>
      <c r="AZ53" s="105"/>
      <c r="BA53" s="105"/>
      <c r="BB53" s="105"/>
      <c r="BC53" s="105"/>
      <c r="BD53" s="105"/>
      <c r="BE53" s="105"/>
      <c r="BF53" s="105"/>
      <c r="BG53" s="105">
        <f>データ!BB7</f>
        <v>15</v>
      </c>
      <c r="BH53" s="105"/>
      <c r="BI53" s="105"/>
      <c r="BJ53" s="105"/>
      <c r="BK53" s="105"/>
      <c r="BL53" s="105"/>
      <c r="BM53" s="105"/>
      <c r="BN53" s="105"/>
      <c r="BO53" s="105"/>
      <c r="BP53" s="105"/>
      <c r="BQ53" s="105"/>
      <c r="BR53" s="105"/>
      <c r="BS53" s="105"/>
      <c r="BT53" s="105"/>
      <c r="BU53" s="105"/>
      <c r="BV53" s="105"/>
      <c r="BW53" s="105"/>
      <c r="BX53" s="105"/>
      <c r="BY53" s="105"/>
      <c r="BZ53" s="105">
        <f>データ!BC7</f>
        <v>98</v>
      </c>
      <c r="CA53" s="105"/>
      <c r="CB53" s="105"/>
      <c r="CC53" s="105"/>
      <c r="CD53" s="105"/>
      <c r="CE53" s="105"/>
      <c r="CF53" s="105"/>
      <c r="CG53" s="105"/>
      <c r="CH53" s="105"/>
      <c r="CI53" s="105"/>
      <c r="CJ53" s="105"/>
      <c r="CK53" s="105"/>
      <c r="CL53" s="105"/>
      <c r="CM53" s="105"/>
      <c r="CN53" s="105"/>
      <c r="CO53" s="105"/>
      <c r="CP53" s="105"/>
      <c r="CQ53" s="105"/>
      <c r="CR53" s="105"/>
      <c r="CS53" s="105">
        <f>データ!BD7</f>
        <v>13</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55</v>
      </c>
      <c r="EB53" s="99"/>
      <c r="EC53" s="99"/>
      <c r="ED53" s="99"/>
      <c r="EE53" s="99"/>
      <c r="EF53" s="99"/>
      <c r="EG53" s="99"/>
      <c r="EH53" s="99"/>
      <c r="EI53" s="99"/>
      <c r="EJ53" s="99"/>
      <c r="EK53" s="100"/>
      <c r="EL53" s="101">
        <f>データ!BK7</f>
        <v>38.299999999999997</v>
      </c>
      <c r="EM53" s="101"/>
      <c r="EN53" s="101"/>
      <c r="EO53" s="101"/>
      <c r="EP53" s="101"/>
      <c r="EQ53" s="101"/>
      <c r="ER53" s="101"/>
      <c r="ES53" s="101"/>
      <c r="ET53" s="101"/>
      <c r="EU53" s="101"/>
      <c r="EV53" s="101"/>
      <c r="EW53" s="101"/>
      <c r="EX53" s="101"/>
      <c r="EY53" s="101"/>
      <c r="EZ53" s="101"/>
      <c r="FA53" s="101"/>
      <c r="FB53" s="101"/>
      <c r="FC53" s="101"/>
      <c r="FD53" s="101"/>
      <c r="FE53" s="101">
        <f>データ!BL7</f>
        <v>30.4</v>
      </c>
      <c r="FF53" s="101"/>
      <c r="FG53" s="101"/>
      <c r="FH53" s="101"/>
      <c r="FI53" s="101"/>
      <c r="FJ53" s="101"/>
      <c r="FK53" s="101"/>
      <c r="FL53" s="101"/>
      <c r="FM53" s="101"/>
      <c r="FN53" s="101"/>
      <c r="FO53" s="101"/>
      <c r="FP53" s="101"/>
      <c r="FQ53" s="101"/>
      <c r="FR53" s="101"/>
      <c r="FS53" s="101"/>
      <c r="FT53" s="101"/>
      <c r="FU53" s="101"/>
      <c r="FV53" s="101"/>
      <c r="FW53" s="101"/>
      <c r="FX53" s="101">
        <f>データ!BM7</f>
        <v>33.6</v>
      </c>
      <c r="FY53" s="101"/>
      <c r="FZ53" s="101"/>
      <c r="GA53" s="101"/>
      <c r="GB53" s="101"/>
      <c r="GC53" s="101"/>
      <c r="GD53" s="101"/>
      <c r="GE53" s="101"/>
      <c r="GF53" s="101"/>
      <c r="GG53" s="101"/>
      <c r="GH53" s="101"/>
      <c r="GI53" s="101"/>
      <c r="GJ53" s="101"/>
      <c r="GK53" s="101"/>
      <c r="GL53" s="101"/>
      <c r="GM53" s="101"/>
      <c r="GN53" s="101"/>
      <c r="GO53" s="101"/>
      <c r="GP53" s="101"/>
      <c r="GQ53" s="101">
        <f>データ!BN7</f>
        <v>-56.4</v>
      </c>
      <c r="GR53" s="101"/>
      <c r="GS53" s="101"/>
      <c r="GT53" s="101"/>
      <c r="GU53" s="101"/>
      <c r="GV53" s="101"/>
      <c r="GW53" s="101"/>
      <c r="GX53" s="101"/>
      <c r="GY53" s="101"/>
      <c r="GZ53" s="101"/>
      <c r="HA53" s="101"/>
      <c r="HB53" s="101"/>
      <c r="HC53" s="101"/>
      <c r="HD53" s="101"/>
      <c r="HE53" s="101"/>
      <c r="HF53" s="101"/>
      <c r="HG53" s="101"/>
      <c r="HH53" s="101"/>
      <c r="HI53" s="101"/>
      <c r="HJ53" s="101">
        <f>データ!BO7</f>
        <v>16.899999999999999</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55</v>
      </c>
      <c r="IS53" s="99"/>
      <c r="IT53" s="99"/>
      <c r="IU53" s="99"/>
      <c r="IV53" s="99"/>
      <c r="IW53" s="99"/>
      <c r="IX53" s="99"/>
      <c r="IY53" s="99"/>
      <c r="IZ53" s="99"/>
      <c r="JA53" s="99"/>
      <c r="JB53" s="100"/>
      <c r="JC53" s="105">
        <f>データ!BV7</f>
        <v>7814</v>
      </c>
      <c r="JD53" s="105"/>
      <c r="JE53" s="105"/>
      <c r="JF53" s="105"/>
      <c r="JG53" s="105"/>
      <c r="JH53" s="105"/>
      <c r="JI53" s="105"/>
      <c r="JJ53" s="105"/>
      <c r="JK53" s="105"/>
      <c r="JL53" s="105"/>
      <c r="JM53" s="105"/>
      <c r="JN53" s="105"/>
      <c r="JO53" s="105"/>
      <c r="JP53" s="105"/>
      <c r="JQ53" s="105"/>
      <c r="JR53" s="105"/>
      <c r="JS53" s="105"/>
      <c r="JT53" s="105"/>
      <c r="JU53" s="105"/>
      <c r="JV53" s="105">
        <f>データ!BW7</f>
        <v>8183</v>
      </c>
      <c r="JW53" s="105"/>
      <c r="JX53" s="105"/>
      <c r="JY53" s="105"/>
      <c r="JZ53" s="105"/>
      <c r="KA53" s="105"/>
      <c r="KB53" s="105"/>
      <c r="KC53" s="105"/>
      <c r="KD53" s="105"/>
      <c r="KE53" s="105"/>
      <c r="KF53" s="105"/>
      <c r="KG53" s="105"/>
      <c r="KH53" s="105"/>
      <c r="KI53" s="105"/>
      <c r="KJ53" s="105"/>
      <c r="KK53" s="105"/>
      <c r="KL53" s="105"/>
      <c r="KM53" s="105"/>
      <c r="KN53" s="105"/>
      <c r="KO53" s="105">
        <f>データ!BX7</f>
        <v>7940</v>
      </c>
      <c r="KP53" s="105"/>
      <c r="KQ53" s="105"/>
      <c r="KR53" s="105"/>
      <c r="KS53" s="105"/>
      <c r="KT53" s="105"/>
      <c r="KU53" s="105"/>
      <c r="KV53" s="105"/>
      <c r="KW53" s="105"/>
      <c r="KX53" s="105"/>
      <c r="KY53" s="105"/>
      <c r="KZ53" s="105"/>
      <c r="LA53" s="105"/>
      <c r="LB53" s="105"/>
      <c r="LC53" s="105"/>
      <c r="LD53" s="105"/>
      <c r="LE53" s="105"/>
      <c r="LF53" s="105"/>
      <c r="LG53" s="105"/>
      <c r="LH53" s="105">
        <f>データ!BY7</f>
        <v>1059</v>
      </c>
      <c r="LI53" s="105"/>
      <c r="LJ53" s="105"/>
      <c r="LK53" s="105"/>
      <c r="LL53" s="105"/>
      <c r="LM53" s="105"/>
      <c r="LN53" s="105"/>
      <c r="LO53" s="105"/>
      <c r="LP53" s="105"/>
      <c r="LQ53" s="105"/>
      <c r="LR53" s="105"/>
      <c r="LS53" s="105"/>
      <c r="LT53" s="105"/>
      <c r="LU53" s="105"/>
      <c r="LV53" s="105"/>
      <c r="LW53" s="105"/>
      <c r="LX53" s="105"/>
      <c r="LY53" s="105"/>
      <c r="LZ53" s="105"/>
      <c r="MA53" s="105">
        <f>データ!BZ7</f>
        <v>2866</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39"/>
      <c r="NE53" s="140"/>
      <c r="NF53" s="140"/>
      <c r="NG53" s="140"/>
      <c r="NH53" s="140"/>
      <c r="NI53" s="140"/>
      <c r="NJ53" s="140"/>
      <c r="NK53" s="140"/>
      <c r="NL53" s="140"/>
      <c r="NM53" s="140"/>
      <c r="NN53" s="140"/>
      <c r="NO53" s="140"/>
      <c r="NP53" s="140"/>
      <c r="NQ53" s="140"/>
      <c r="NR53" s="141"/>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39"/>
      <c r="NE54" s="140"/>
      <c r="NF54" s="140"/>
      <c r="NG54" s="140"/>
      <c r="NH54" s="140"/>
      <c r="NI54" s="140"/>
      <c r="NJ54" s="140"/>
      <c r="NK54" s="140"/>
      <c r="NL54" s="140"/>
      <c r="NM54" s="140"/>
      <c r="NN54" s="140"/>
      <c r="NO54" s="140"/>
      <c r="NP54" s="140"/>
      <c r="NQ54" s="140"/>
      <c r="NR54" s="141"/>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39"/>
      <c r="NE55" s="140"/>
      <c r="NF55" s="140"/>
      <c r="NG55" s="140"/>
      <c r="NH55" s="140"/>
      <c r="NI55" s="140"/>
      <c r="NJ55" s="140"/>
      <c r="NK55" s="140"/>
      <c r="NL55" s="140"/>
      <c r="NM55" s="140"/>
      <c r="NN55" s="140"/>
      <c r="NO55" s="140"/>
      <c r="NP55" s="140"/>
      <c r="NQ55" s="140"/>
      <c r="NR55" s="141"/>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39"/>
      <c r="NE56" s="140"/>
      <c r="NF56" s="140"/>
      <c r="NG56" s="140"/>
      <c r="NH56" s="140"/>
      <c r="NI56" s="140"/>
      <c r="NJ56" s="140"/>
      <c r="NK56" s="140"/>
      <c r="NL56" s="140"/>
      <c r="NM56" s="140"/>
      <c r="NN56" s="140"/>
      <c r="NO56" s="140"/>
      <c r="NP56" s="140"/>
      <c r="NQ56" s="140"/>
      <c r="NR56" s="141"/>
    </row>
    <row r="57" spans="1:382" ht="13.5" customHeight="1" x14ac:dyDescent="0.15">
      <c r="A57" s="2"/>
      <c r="B57" s="9"/>
      <c r="NB57" s="32"/>
      <c r="NC57" s="2"/>
      <c r="ND57" s="139"/>
      <c r="NE57" s="140"/>
      <c r="NF57" s="140"/>
      <c r="NG57" s="140"/>
      <c r="NH57" s="140"/>
      <c r="NI57" s="140"/>
      <c r="NJ57" s="140"/>
      <c r="NK57" s="140"/>
      <c r="NL57" s="140"/>
      <c r="NM57" s="140"/>
      <c r="NN57" s="140"/>
      <c r="NO57" s="140"/>
      <c r="NP57" s="140"/>
      <c r="NQ57" s="140"/>
      <c r="NR57" s="141"/>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39"/>
      <c r="NE58" s="140"/>
      <c r="NF58" s="140"/>
      <c r="NG58" s="140"/>
      <c r="NH58" s="140"/>
      <c r="NI58" s="140"/>
      <c r="NJ58" s="140"/>
      <c r="NK58" s="140"/>
      <c r="NL58" s="140"/>
      <c r="NM58" s="140"/>
      <c r="NN58" s="140"/>
      <c r="NO58" s="140"/>
      <c r="NP58" s="140"/>
      <c r="NQ58" s="140"/>
      <c r="NR58" s="141"/>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39"/>
      <c r="NE59" s="140"/>
      <c r="NF59" s="140"/>
      <c r="NG59" s="140"/>
      <c r="NH59" s="140"/>
      <c r="NI59" s="140"/>
      <c r="NJ59" s="140"/>
      <c r="NK59" s="140"/>
      <c r="NL59" s="140"/>
      <c r="NM59" s="140"/>
      <c r="NN59" s="140"/>
      <c r="NO59" s="140"/>
      <c r="NP59" s="140"/>
      <c r="NQ59" s="140"/>
      <c r="NR59" s="141"/>
    </row>
    <row r="60" spans="1:382" ht="13.5" customHeight="1" x14ac:dyDescent="0.15">
      <c r="A60" s="4"/>
      <c r="B60" s="7"/>
      <c r="C60" s="13"/>
      <c r="D60" s="13"/>
      <c r="E60" s="13"/>
      <c r="F60" s="13"/>
      <c r="G60" s="13"/>
      <c r="H60" s="113" t="s">
        <v>57</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39"/>
      <c r="NE60" s="140"/>
      <c r="NF60" s="140"/>
      <c r="NG60" s="140"/>
      <c r="NH60" s="140"/>
      <c r="NI60" s="140"/>
      <c r="NJ60" s="140"/>
      <c r="NK60" s="140"/>
      <c r="NL60" s="140"/>
      <c r="NM60" s="140"/>
      <c r="NN60" s="140"/>
      <c r="NO60" s="140"/>
      <c r="NP60" s="140"/>
      <c r="NQ60" s="140"/>
      <c r="NR60" s="141"/>
    </row>
    <row r="61" spans="1:382" ht="13.5" customHeight="1" x14ac:dyDescent="0.1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39"/>
      <c r="NE61" s="140"/>
      <c r="NF61" s="140"/>
      <c r="NG61" s="140"/>
      <c r="NH61" s="140"/>
      <c r="NI61" s="140"/>
      <c r="NJ61" s="140"/>
      <c r="NK61" s="140"/>
      <c r="NL61" s="140"/>
      <c r="NM61" s="140"/>
      <c r="NN61" s="140"/>
      <c r="NO61" s="140"/>
      <c r="NP61" s="140"/>
      <c r="NQ61" s="140"/>
      <c r="NR61" s="141"/>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39"/>
      <c r="NE62" s="140"/>
      <c r="NF62" s="140"/>
      <c r="NG62" s="140"/>
      <c r="NH62" s="140"/>
      <c r="NI62" s="140"/>
      <c r="NJ62" s="140"/>
      <c r="NK62" s="140"/>
      <c r="NL62" s="140"/>
      <c r="NM62" s="140"/>
      <c r="NN62" s="140"/>
      <c r="NO62" s="140"/>
      <c r="NP62" s="140"/>
      <c r="NQ62" s="140"/>
      <c r="NR62" s="141"/>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46</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39"/>
      <c r="NE63" s="140"/>
      <c r="NF63" s="140"/>
      <c r="NG63" s="140"/>
      <c r="NH63" s="140"/>
      <c r="NI63" s="140"/>
      <c r="NJ63" s="140"/>
      <c r="NK63" s="140"/>
      <c r="NL63" s="140"/>
      <c r="NM63" s="140"/>
      <c r="NN63" s="140"/>
      <c r="NO63" s="140"/>
      <c r="NP63" s="140"/>
      <c r="NQ63" s="140"/>
      <c r="NR63" s="141"/>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42"/>
      <c r="NE64" s="143"/>
      <c r="NF64" s="143"/>
      <c r="NG64" s="143"/>
      <c r="NH64" s="143"/>
      <c r="NI64" s="143"/>
      <c r="NJ64" s="143"/>
      <c r="NK64" s="143"/>
      <c r="NL64" s="143"/>
      <c r="NM64" s="143"/>
      <c r="NN64" s="143"/>
      <c r="NO64" s="143"/>
      <c r="NP64" s="143"/>
      <c r="NQ64" s="143"/>
      <c r="NR64" s="144"/>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58</v>
      </c>
      <c r="NE65" s="95"/>
      <c r="NF65" s="95"/>
      <c r="NG65" s="95"/>
      <c r="NH65" s="95"/>
      <c r="NI65" s="95"/>
      <c r="NJ65" s="95"/>
      <c r="NK65" s="95"/>
      <c r="NL65" s="95"/>
      <c r="NM65" s="95"/>
      <c r="NN65" s="95"/>
      <c r="NO65" s="95"/>
      <c r="NP65" s="95"/>
      <c r="NQ65" s="95"/>
      <c r="NR65" s="96"/>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45" t="s">
        <v>119</v>
      </c>
      <c r="NE66" s="146"/>
      <c r="NF66" s="146"/>
      <c r="NG66" s="146"/>
      <c r="NH66" s="146"/>
      <c r="NI66" s="146"/>
      <c r="NJ66" s="146"/>
      <c r="NK66" s="146"/>
      <c r="NL66" s="146"/>
      <c r="NM66" s="146"/>
      <c r="NN66" s="146"/>
      <c r="NO66" s="146"/>
      <c r="NP66" s="146"/>
      <c r="NQ66" s="146"/>
      <c r="NR66" s="141"/>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12</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39"/>
      <c r="NE67" s="146"/>
      <c r="NF67" s="146"/>
      <c r="NG67" s="146"/>
      <c r="NH67" s="146"/>
      <c r="NI67" s="146"/>
      <c r="NJ67" s="146"/>
      <c r="NK67" s="146"/>
      <c r="NL67" s="146"/>
      <c r="NM67" s="146"/>
      <c r="NN67" s="146"/>
      <c r="NO67" s="146"/>
      <c r="NP67" s="146"/>
      <c r="NQ67" s="146"/>
      <c r="NR67" s="141"/>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39"/>
      <c r="NE68" s="146"/>
      <c r="NF68" s="146"/>
      <c r="NG68" s="146"/>
      <c r="NH68" s="146"/>
      <c r="NI68" s="146"/>
      <c r="NJ68" s="146"/>
      <c r="NK68" s="146"/>
      <c r="NL68" s="146"/>
      <c r="NM68" s="146"/>
      <c r="NN68" s="146"/>
      <c r="NO68" s="146"/>
      <c r="NP68" s="146"/>
      <c r="NQ68" s="146"/>
      <c r="NR68" s="141"/>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39"/>
      <c r="NE69" s="146"/>
      <c r="NF69" s="146"/>
      <c r="NG69" s="146"/>
      <c r="NH69" s="146"/>
      <c r="NI69" s="146"/>
      <c r="NJ69" s="146"/>
      <c r="NK69" s="146"/>
      <c r="NL69" s="146"/>
      <c r="NM69" s="146"/>
      <c r="NN69" s="146"/>
      <c r="NO69" s="146"/>
      <c r="NP69" s="146"/>
      <c r="NQ69" s="146"/>
      <c r="NR69" s="141"/>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39"/>
      <c r="NE70" s="146"/>
      <c r="NF70" s="146"/>
      <c r="NG70" s="146"/>
      <c r="NH70" s="146"/>
      <c r="NI70" s="146"/>
      <c r="NJ70" s="146"/>
      <c r="NK70" s="146"/>
      <c r="NL70" s="146"/>
      <c r="NM70" s="146"/>
      <c r="NN70" s="146"/>
      <c r="NO70" s="146"/>
      <c r="NP70" s="146"/>
      <c r="NQ70" s="146"/>
      <c r="NR70" s="141"/>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39"/>
      <c r="NE71" s="146"/>
      <c r="NF71" s="146"/>
      <c r="NG71" s="146"/>
      <c r="NH71" s="146"/>
      <c r="NI71" s="146"/>
      <c r="NJ71" s="146"/>
      <c r="NK71" s="146"/>
      <c r="NL71" s="146"/>
      <c r="NM71" s="146"/>
      <c r="NN71" s="146"/>
      <c r="NO71" s="146"/>
      <c r="NP71" s="146"/>
      <c r="NQ71" s="146"/>
      <c r="NR71" s="141"/>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36</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39"/>
      <c r="NE72" s="146"/>
      <c r="NF72" s="146"/>
      <c r="NG72" s="146"/>
      <c r="NH72" s="146"/>
      <c r="NI72" s="146"/>
      <c r="NJ72" s="146"/>
      <c r="NK72" s="146"/>
      <c r="NL72" s="146"/>
      <c r="NM72" s="146"/>
      <c r="NN72" s="146"/>
      <c r="NO72" s="146"/>
      <c r="NP72" s="146"/>
      <c r="NQ72" s="146"/>
      <c r="NR72" s="141"/>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39"/>
      <c r="NE73" s="146"/>
      <c r="NF73" s="146"/>
      <c r="NG73" s="146"/>
      <c r="NH73" s="146"/>
      <c r="NI73" s="146"/>
      <c r="NJ73" s="146"/>
      <c r="NK73" s="146"/>
      <c r="NL73" s="146"/>
      <c r="NM73" s="146"/>
      <c r="NN73" s="146"/>
      <c r="NO73" s="146"/>
      <c r="NP73" s="146"/>
      <c r="NQ73" s="146"/>
      <c r="NR73" s="141"/>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39"/>
      <c r="NE74" s="146"/>
      <c r="NF74" s="146"/>
      <c r="NG74" s="146"/>
      <c r="NH74" s="146"/>
      <c r="NI74" s="146"/>
      <c r="NJ74" s="146"/>
      <c r="NK74" s="146"/>
      <c r="NL74" s="146"/>
      <c r="NM74" s="146"/>
      <c r="NN74" s="146"/>
      <c r="NO74" s="146"/>
      <c r="NP74" s="146"/>
      <c r="NQ74" s="146"/>
      <c r="NR74" s="141"/>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39"/>
      <c r="NE75" s="146"/>
      <c r="NF75" s="146"/>
      <c r="NG75" s="146"/>
      <c r="NH75" s="146"/>
      <c r="NI75" s="146"/>
      <c r="NJ75" s="146"/>
      <c r="NK75" s="146"/>
      <c r="NL75" s="146"/>
      <c r="NM75" s="146"/>
      <c r="NN75" s="146"/>
      <c r="NO75" s="146"/>
      <c r="NP75" s="146"/>
      <c r="NQ75" s="146"/>
      <c r="NR75" s="141"/>
    </row>
    <row r="76" spans="1:382" ht="13.5" customHeight="1" x14ac:dyDescent="0.15">
      <c r="A76" s="2"/>
      <c r="B76" s="8"/>
      <c r="C76" s="2"/>
      <c r="D76" s="2"/>
      <c r="E76" s="2"/>
      <c r="F76" s="2"/>
      <c r="I76" s="2"/>
      <c r="J76" s="2"/>
      <c r="K76" s="2"/>
      <c r="L76" s="2"/>
      <c r="M76" s="2"/>
      <c r="N76" s="2"/>
      <c r="O76" s="2"/>
      <c r="P76" s="2"/>
      <c r="Q76" s="2"/>
      <c r="R76" s="106" t="str">
        <f>データ!$B$11</f>
        <v>H29</v>
      </c>
      <c r="S76" s="107"/>
      <c r="T76" s="107"/>
      <c r="U76" s="107"/>
      <c r="V76" s="107"/>
      <c r="W76" s="107"/>
      <c r="X76" s="107"/>
      <c r="Y76" s="107"/>
      <c r="Z76" s="107"/>
      <c r="AA76" s="107"/>
      <c r="AB76" s="107"/>
      <c r="AC76" s="107"/>
      <c r="AD76" s="107"/>
      <c r="AE76" s="107"/>
      <c r="AF76" s="108"/>
      <c r="AG76" s="106" t="str">
        <f>データ!$C$11</f>
        <v>H30</v>
      </c>
      <c r="AH76" s="107"/>
      <c r="AI76" s="107"/>
      <c r="AJ76" s="107"/>
      <c r="AK76" s="107"/>
      <c r="AL76" s="107"/>
      <c r="AM76" s="107"/>
      <c r="AN76" s="107"/>
      <c r="AO76" s="107"/>
      <c r="AP76" s="107"/>
      <c r="AQ76" s="107"/>
      <c r="AR76" s="107"/>
      <c r="AS76" s="107"/>
      <c r="AT76" s="107"/>
      <c r="AU76" s="108"/>
      <c r="AV76" s="106" t="str">
        <f>データ!$D$11</f>
        <v>R01</v>
      </c>
      <c r="AW76" s="107"/>
      <c r="AX76" s="107"/>
      <c r="AY76" s="107"/>
      <c r="AZ76" s="107"/>
      <c r="BA76" s="107"/>
      <c r="BB76" s="107"/>
      <c r="BC76" s="107"/>
      <c r="BD76" s="107"/>
      <c r="BE76" s="107"/>
      <c r="BF76" s="107"/>
      <c r="BG76" s="107"/>
      <c r="BH76" s="107"/>
      <c r="BI76" s="107"/>
      <c r="BJ76" s="108"/>
      <c r="BK76" s="106" t="str">
        <f>データ!$E$11</f>
        <v>R02</v>
      </c>
      <c r="BL76" s="107"/>
      <c r="BM76" s="107"/>
      <c r="BN76" s="107"/>
      <c r="BO76" s="107"/>
      <c r="BP76" s="107"/>
      <c r="BQ76" s="107"/>
      <c r="BR76" s="107"/>
      <c r="BS76" s="107"/>
      <c r="BT76" s="107"/>
      <c r="BU76" s="107"/>
      <c r="BV76" s="107"/>
      <c r="BW76" s="107"/>
      <c r="BX76" s="107"/>
      <c r="BY76" s="108"/>
      <c r="BZ76" s="106" t="str">
        <f>データ!$F$11</f>
        <v>R03</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12123</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H29</v>
      </c>
      <c r="GM76" s="107"/>
      <c r="GN76" s="107"/>
      <c r="GO76" s="107"/>
      <c r="GP76" s="107"/>
      <c r="GQ76" s="107"/>
      <c r="GR76" s="107"/>
      <c r="GS76" s="107"/>
      <c r="GT76" s="107"/>
      <c r="GU76" s="107"/>
      <c r="GV76" s="107"/>
      <c r="GW76" s="107"/>
      <c r="GX76" s="107"/>
      <c r="GY76" s="107"/>
      <c r="GZ76" s="108"/>
      <c r="HA76" s="106" t="str">
        <f>データ!$C$11</f>
        <v>H30</v>
      </c>
      <c r="HB76" s="107"/>
      <c r="HC76" s="107"/>
      <c r="HD76" s="107"/>
      <c r="HE76" s="107"/>
      <c r="HF76" s="107"/>
      <c r="HG76" s="107"/>
      <c r="HH76" s="107"/>
      <c r="HI76" s="107"/>
      <c r="HJ76" s="107"/>
      <c r="HK76" s="107"/>
      <c r="HL76" s="107"/>
      <c r="HM76" s="107"/>
      <c r="HN76" s="107"/>
      <c r="HO76" s="108"/>
      <c r="HP76" s="106" t="str">
        <f>データ!$D$11</f>
        <v>R01</v>
      </c>
      <c r="HQ76" s="107"/>
      <c r="HR76" s="107"/>
      <c r="HS76" s="107"/>
      <c r="HT76" s="107"/>
      <c r="HU76" s="107"/>
      <c r="HV76" s="107"/>
      <c r="HW76" s="107"/>
      <c r="HX76" s="107"/>
      <c r="HY76" s="107"/>
      <c r="HZ76" s="107"/>
      <c r="IA76" s="107"/>
      <c r="IB76" s="107"/>
      <c r="IC76" s="107"/>
      <c r="ID76" s="108"/>
      <c r="IE76" s="106" t="str">
        <f>データ!$E$11</f>
        <v>R02</v>
      </c>
      <c r="IF76" s="107"/>
      <c r="IG76" s="107"/>
      <c r="IH76" s="107"/>
      <c r="II76" s="107"/>
      <c r="IJ76" s="107"/>
      <c r="IK76" s="107"/>
      <c r="IL76" s="107"/>
      <c r="IM76" s="107"/>
      <c r="IN76" s="107"/>
      <c r="IO76" s="107"/>
      <c r="IP76" s="107"/>
      <c r="IQ76" s="107"/>
      <c r="IR76" s="107"/>
      <c r="IS76" s="108"/>
      <c r="IT76" s="106" t="str">
        <f>データ!$F$11</f>
        <v>R03</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H29</v>
      </c>
      <c r="KB76" s="107"/>
      <c r="KC76" s="107"/>
      <c r="KD76" s="107"/>
      <c r="KE76" s="107"/>
      <c r="KF76" s="107"/>
      <c r="KG76" s="107"/>
      <c r="KH76" s="107"/>
      <c r="KI76" s="107"/>
      <c r="KJ76" s="107"/>
      <c r="KK76" s="107"/>
      <c r="KL76" s="107"/>
      <c r="KM76" s="107"/>
      <c r="KN76" s="107"/>
      <c r="KO76" s="108"/>
      <c r="KP76" s="106" t="str">
        <f>データ!$C$11</f>
        <v>H30</v>
      </c>
      <c r="KQ76" s="107"/>
      <c r="KR76" s="107"/>
      <c r="KS76" s="107"/>
      <c r="KT76" s="107"/>
      <c r="KU76" s="107"/>
      <c r="KV76" s="107"/>
      <c r="KW76" s="107"/>
      <c r="KX76" s="107"/>
      <c r="KY76" s="107"/>
      <c r="KZ76" s="107"/>
      <c r="LA76" s="107"/>
      <c r="LB76" s="107"/>
      <c r="LC76" s="107"/>
      <c r="LD76" s="108"/>
      <c r="LE76" s="106" t="str">
        <f>データ!$D$11</f>
        <v>R01</v>
      </c>
      <c r="LF76" s="107"/>
      <c r="LG76" s="107"/>
      <c r="LH76" s="107"/>
      <c r="LI76" s="107"/>
      <c r="LJ76" s="107"/>
      <c r="LK76" s="107"/>
      <c r="LL76" s="107"/>
      <c r="LM76" s="107"/>
      <c r="LN76" s="107"/>
      <c r="LO76" s="107"/>
      <c r="LP76" s="107"/>
      <c r="LQ76" s="107"/>
      <c r="LR76" s="107"/>
      <c r="LS76" s="108"/>
      <c r="LT76" s="106" t="str">
        <f>データ!$E$11</f>
        <v>R02</v>
      </c>
      <c r="LU76" s="107"/>
      <c r="LV76" s="107"/>
      <c r="LW76" s="107"/>
      <c r="LX76" s="107"/>
      <c r="LY76" s="107"/>
      <c r="LZ76" s="107"/>
      <c r="MA76" s="107"/>
      <c r="MB76" s="107"/>
      <c r="MC76" s="107"/>
      <c r="MD76" s="107"/>
      <c r="ME76" s="107"/>
      <c r="MF76" s="107"/>
      <c r="MG76" s="107"/>
      <c r="MH76" s="108"/>
      <c r="MI76" s="106" t="str">
        <f>データ!$F$11</f>
        <v>R03</v>
      </c>
      <c r="MJ76" s="107"/>
      <c r="MK76" s="107"/>
      <c r="ML76" s="107"/>
      <c r="MM76" s="107"/>
      <c r="MN76" s="107"/>
      <c r="MO76" s="107"/>
      <c r="MP76" s="107"/>
      <c r="MQ76" s="107"/>
      <c r="MR76" s="107"/>
      <c r="MS76" s="107"/>
      <c r="MT76" s="107"/>
      <c r="MU76" s="107"/>
      <c r="MV76" s="107"/>
      <c r="MW76" s="108"/>
      <c r="MX76" s="2"/>
      <c r="MY76" s="2"/>
      <c r="MZ76" s="2"/>
      <c r="NA76" s="2"/>
      <c r="NB76" s="2"/>
      <c r="NC76" s="34"/>
      <c r="ND76" s="139"/>
      <c r="NE76" s="146"/>
      <c r="NF76" s="146"/>
      <c r="NG76" s="146"/>
      <c r="NH76" s="146"/>
      <c r="NI76" s="146"/>
      <c r="NJ76" s="146"/>
      <c r="NK76" s="146"/>
      <c r="NL76" s="146"/>
      <c r="NM76" s="146"/>
      <c r="NN76" s="146"/>
      <c r="NO76" s="146"/>
      <c r="NP76" s="146"/>
      <c r="NQ76" s="146"/>
      <c r="NR76" s="141"/>
    </row>
    <row r="77" spans="1:382" ht="13.5" customHeight="1" x14ac:dyDescent="0.15">
      <c r="A77" s="2"/>
      <c r="B77" s="8"/>
      <c r="C77" s="2"/>
      <c r="D77" s="2"/>
      <c r="E77" s="2"/>
      <c r="F77" s="2"/>
      <c r="I77" s="109" t="s">
        <v>10</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10</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10</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39"/>
      <c r="NE77" s="146"/>
      <c r="NF77" s="146"/>
      <c r="NG77" s="146"/>
      <c r="NH77" s="146"/>
      <c r="NI77" s="146"/>
      <c r="NJ77" s="146"/>
      <c r="NK77" s="146"/>
      <c r="NL77" s="146"/>
      <c r="NM77" s="146"/>
      <c r="NN77" s="146"/>
      <c r="NO77" s="146"/>
      <c r="NP77" s="146"/>
      <c r="NQ77" s="146"/>
      <c r="NR77" s="141"/>
    </row>
    <row r="78" spans="1:382" ht="13.5" customHeight="1" x14ac:dyDescent="0.15">
      <c r="A78" s="2"/>
      <c r="B78" s="8"/>
      <c r="C78" s="2"/>
      <c r="D78" s="2"/>
      <c r="E78" s="2"/>
      <c r="F78" s="2"/>
      <c r="I78" s="109" t="s">
        <v>55</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55</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55</v>
      </c>
      <c r="JS78" s="109"/>
      <c r="JT78" s="109"/>
      <c r="JU78" s="109"/>
      <c r="JV78" s="109"/>
      <c r="JW78" s="109"/>
      <c r="JX78" s="109"/>
      <c r="JY78" s="109"/>
      <c r="JZ78" s="109"/>
      <c r="KA78" s="102">
        <f>データ!DE7</f>
        <v>58.4</v>
      </c>
      <c r="KB78" s="103"/>
      <c r="KC78" s="103"/>
      <c r="KD78" s="103"/>
      <c r="KE78" s="103"/>
      <c r="KF78" s="103"/>
      <c r="KG78" s="103"/>
      <c r="KH78" s="103"/>
      <c r="KI78" s="103"/>
      <c r="KJ78" s="103"/>
      <c r="KK78" s="103"/>
      <c r="KL78" s="103"/>
      <c r="KM78" s="103"/>
      <c r="KN78" s="103"/>
      <c r="KO78" s="104"/>
      <c r="KP78" s="102">
        <f>データ!DF7</f>
        <v>83.1</v>
      </c>
      <c r="KQ78" s="103"/>
      <c r="KR78" s="103"/>
      <c r="KS78" s="103"/>
      <c r="KT78" s="103"/>
      <c r="KU78" s="103"/>
      <c r="KV78" s="103"/>
      <c r="KW78" s="103"/>
      <c r="KX78" s="103"/>
      <c r="KY78" s="103"/>
      <c r="KZ78" s="103"/>
      <c r="LA78" s="103"/>
      <c r="LB78" s="103"/>
      <c r="LC78" s="103"/>
      <c r="LD78" s="104"/>
      <c r="LE78" s="102">
        <f>データ!DG7</f>
        <v>54.4</v>
      </c>
      <c r="LF78" s="103"/>
      <c r="LG78" s="103"/>
      <c r="LH78" s="103"/>
      <c r="LI78" s="103"/>
      <c r="LJ78" s="103"/>
      <c r="LK78" s="103"/>
      <c r="LL78" s="103"/>
      <c r="LM78" s="103"/>
      <c r="LN78" s="103"/>
      <c r="LO78" s="103"/>
      <c r="LP78" s="103"/>
      <c r="LQ78" s="103"/>
      <c r="LR78" s="103"/>
      <c r="LS78" s="104"/>
      <c r="LT78" s="102">
        <f>データ!DH7</f>
        <v>764.6</v>
      </c>
      <c r="LU78" s="103"/>
      <c r="LV78" s="103"/>
      <c r="LW78" s="103"/>
      <c r="LX78" s="103"/>
      <c r="LY78" s="103"/>
      <c r="LZ78" s="103"/>
      <c r="MA78" s="103"/>
      <c r="MB78" s="103"/>
      <c r="MC78" s="103"/>
      <c r="MD78" s="103"/>
      <c r="ME78" s="103"/>
      <c r="MF78" s="103"/>
      <c r="MG78" s="103"/>
      <c r="MH78" s="104"/>
      <c r="MI78" s="102">
        <f>データ!DI7</f>
        <v>72.599999999999994</v>
      </c>
      <c r="MJ78" s="103"/>
      <c r="MK78" s="103"/>
      <c r="ML78" s="103"/>
      <c r="MM78" s="103"/>
      <c r="MN78" s="103"/>
      <c r="MO78" s="103"/>
      <c r="MP78" s="103"/>
      <c r="MQ78" s="103"/>
      <c r="MR78" s="103"/>
      <c r="MS78" s="103"/>
      <c r="MT78" s="103"/>
      <c r="MU78" s="103"/>
      <c r="MV78" s="103"/>
      <c r="MW78" s="104"/>
      <c r="MX78" s="2"/>
      <c r="MY78" s="2"/>
      <c r="MZ78" s="2"/>
      <c r="NA78" s="2"/>
      <c r="NB78" s="2"/>
      <c r="NC78" s="34"/>
      <c r="ND78" s="139"/>
      <c r="NE78" s="146"/>
      <c r="NF78" s="146"/>
      <c r="NG78" s="146"/>
      <c r="NH78" s="146"/>
      <c r="NI78" s="146"/>
      <c r="NJ78" s="146"/>
      <c r="NK78" s="146"/>
      <c r="NL78" s="146"/>
      <c r="NM78" s="146"/>
      <c r="NN78" s="146"/>
      <c r="NO78" s="146"/>
      <c r="NP78" s="146"/>
      <c r="NQ78" s="146"/>
      <c r="NR78" s="141"/>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39"/>
      <c r="NE79" s="146"/>
      <c r="NF79" s="146"/>
      <c r="NG79" s="146"/>
      <c r="NH79" s="146"/>
      <c r="NI79" s="146"/>
      <c r="NJ79" s="146"/>
      <c r="NK79" s="146"/>
      <c r="NL79" s="146"/>
      <c r="NM79" s="146"/>
      <c r="NN79" s="146"/>
      <c r="NO79" s="146"/>
      <c r="NP79" s="146"/>
      <c r="NQ79" s="146"/>
      <c r="NR79" s="141"/>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39"/>
      <c r="NE80" s="146"/>
      <c r="NF80" s="146"/>
      <c r="NG80" s="146"/>
      <c r="NH80" s="146"/>
      <c r="NI80" s="146"/>
      <c r="NJ80" s="146"/>
      <c r="NK80" s="146"/>
      <c r="NL80" s="146"/>
      <c r="NM80" s="146"/>
      <c r="NN80" s="146"/>
      <c r="NO80" s="146"/>
      <c r="NP80" s="146"/>
      <c r="NQ80" s="146"/>
      <c r="NR80" s="141"/>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39"/>
      <c r="NE81" s="146"/>
      <c r="NF81" s="146"/>
      <c r="NG81" s="146"/>
      <c r="NH81" s="146"/>
      <c r="NI81" s="146"/>
      <c r="NJ81" s="146"/>
      <c r="NK81" s="146"/>
      <c r="NL81" s="146"/>
      <c r="NM81" s="146"/>
      <c r="NN81" s="146"/>
      <c r="NO81" s="146"/>
      <c r="NP81" s="146"/>
      <c r="NQ81" s="146"/>
      <c r="NR81" s="141"/>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42"/>
      <c r="NE82" s="143"/>
      <c r="NF82" s="143"/>
      <c r="NG82" s="143"/>
      <c r="NH82" s="143"/>
      <c r="NI82" s="143"/>
      <c r="NJ82" s="143"/>
      <c r="NK82" s="143"/>
      <c r="NL82" s="143"/>
      <c r="NM82" s="143"/>
      <c r="NN82" s="143"/>
      <c r="NO82" s="143"/>
      <c r="NP82" s="143"/>
      <c r="NQ82" s="143"/>
      <c r="NR82" s="144"/>
    </row>
    <row r="83" spans="1:382" x14ac:dyDescent="0.15">
      <c r="C83" s="2"/>
      <c r="BH83" s="2"/>
      <c r="GN83" s="2"/>
      <c r="IT83" s="2"/>
      <c r="KY83" s="2"/>
    </row>
    <row r="84" spans="1:382" x14ac:dyDescent="0.15">
      <c r="C84" s="2"/>
      <c r="BH84" s="2"/>
      <c r="GN84" s="2"/>
      <c r="IT84" s="2"/>
      <c r="KY84" s="2"/>
    </row>
    <row r="86" spans="1:382" hidden="1" x14ac:dyDescent="0.15">
      <c r="B86" s="11" t="s">
        <v>60</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40</v>
      </c>
      <c r="C87" s="11" t="s">
        <v>62</v>
      </c>
      <c r="D87" s="11" t="s">
        <v>64</v>
      </c>
      <c r="E87" s="11" t="s">
        <v>41</v>
      </c>
      <c r="F87" s="11" t="s">
        <v>5</v>
      </c>
      <c r="G87" s="11" t="s">
        <v>65</v>
      </c>
      <c r="H87" s="11" t="s">
        <v>59</v>
      </c>
      <c r="I87" s="11" t="s">
        <v>61</v>
      </c>
      <c r="J87" s="11" t="s">
        <v>32</v>
      </c>
      <c r="K87" s="11" t="s">
        <v>63</v>
      </c>
      <c r="L87" s="11" t="s">
        <v>67</v>
      </c>
      <c r="M87" s="18" t="s">
        <v>41</v>
      </c>
      <c r="N87" s="18"/>
      <c r="O87" s="18"/>
      <c r="P87" s="18"/>
      <c r="Q87" s="18"/>
      <c r="R87" s="18"/>
      <c r="S87" s="18"/>
      <c r="T87" s="18"/>
      <c r="U87" s="18"/>
      <c r="V87" s="18"/>
      <c r="W87" s="18"/>
      <c r="X87" s="18"/>
      <c r="Y87" s="18"/>
      <c r="Z87" s="18"/>
      <c r="AA87" s="18"/>
      <c r="AB87" s="18"/>
      <c r="AC87" s="18"/>
    </row>
    <row r="88" spans="1:382" hidden="1" x14ac:dyDescent="0.15">
      <c r="B88" s="11" t="str">
        <f>データ!AI6</f>
        <v>【236.1】</v>
      </c>
      <c r="C88" s="11" t="str">
        <f>データ!AT6</f>
        <v>【5.2】</v>
      </c>
      <c r="D88" s="11" t="str">
        <f>データ!BE6</f>
        <v>【3,111】</v>
      </c>
      <c r="E88" s="11" t="str">
        <f>データ!DU6</f>
        <v>【178.5】</v>
      </c>
      <c r="F88" s="11" t="str">
        <f>データ!BP6</f>
        <v>【0.8】</v>
      </c>
      <c r="G88" s="11" t="str">
        <f>データ!CA6</f>
        <v>【10,906】</v>
      </c>
      <c r="H88" s="11" t="str">
        <f>データ!CL6</f>
        <v xml:space="preserve"> </v>
      </c>
      <c r="I88" s="11" t="s">
        <v>47</v>
      </c>
      <c r="J88" s="11" t="s">
        <v>47</v>
      </c>
      <c r="K88" s="11" t="str">
        <f>データ!CY6</f>
        <v xml:space="preserve"> </v>
      </c>
      <c r="L88" s="11" t="str">
        <f>データ!DJ6</f>
        <v>【99.8】</v>
      </c>
      <c r="M88" s="18"/>
      <c r="N88" s="18"/>
      <c r="O88" s="18"/>
      <c r="P88" s="18"/>
      <c r="Q88" s="18"/>
      <c r="R88" s="18"/>
      <c r="S88" s="18"/>
      <c r="T88" s="18"/>
      <c r="U88" s="18"/>
      <c r="V88" s="18"/>
      <c r="W88" s="18"/>
      <c r="X88" s="18"/>
      <c r="Y88" s="18"/>
      <c r="Z88" s="18"/>
      <c r="AA88" s="18"/>
      <c r="AB88" s="18"/>
      <c r="AC88" s="18"/>
    </row>
  </sheetData>
  <sheetProtection algorithmName="SHA-512" hashValue="uzTMVxlrPS41RGaXhrpt/gox4FV+H17PVyEl/igU14bSZDHMlk8/XZHaRJQ0relyQwN66Pqe3rF2T0+5FnQ5kA==" saltValue="O4tulFeiDshGZ5IMWz7IcA=="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52</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43</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20</v>
      </c>
      <c r="B3" s="38" t="s">
        <v>34</v>
      </c>
      <c r="C3" s="38" t="s">
        <v>68</v>
      </c>
      <c r="D3" s="38" t="s">
        <v>70</v>
      </c>
      <c r="E3" s="38" t="s">
        <v>4</v>
      </c>
      <c r="F3" s="38" t="s">
        <v>3</v>
      </c>
      <c r="G3" s="38" t="s">
        <v>54</v>
      </c>
      <c r="H3" s="133" t="s">
        <v>23</v>
      </c>
      <c r="I3" s="134"/>
      <c r="J3" s="134"/>
      <c r="K3" s="134"/>
      <c r="L3" s="134"/>
      <c r="M3" s="134"/>
      <c r="N3" s="134"/>
      <c r="O3" s="134"/>
      <c r="P3" s="134"/>
      <c r="Q3" s="134"/>
      <c r="R3" s="134"/>
      <c r="S3" s="134"/>
      <c r="T3" s="134"/>
      <c r="U3" s="134"/>
      <c r="V3" s="134"/>
      <c r="W3" s="134"/>
      <c r="X3" s="134"/>
      <c r="Y3" s="50" t="s">
        <v>71</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11</v>
      </c>
      <c r="CP3" s="53"/>
      <c r="CQ3" s="53"/>
      <c r="CR3" s="53"/>
      <c r="CS3" s="53"/>
      <c r="CT3" s="53"/>
      <c r="CU3" s="53"/>
      <c r="CV3" s="53"/>
      <c r="CW3" s="53"/>
      <c r="CX3" s="53"/>
      <c r="CY3" s="53"/>
      <c r="CZ3" s="61"/>
      <c r="DA3" s="53"/>
      <c r="DB3" s="53"/>
      <c r="DC3" s="53"/>
      <c r="DD3" s="53"/>
      <c r="DE3" s="53"/>
      <c r="DF3" s="53"/>
      <c r="DG3" s="53"/>
      <c r="DH3" s="53"/>
      <c r="DI3" s="53"/>
      <c r="DJ3" s="59"/>
      <c r="DK3" s="53" t="s">
        <v>51</v>
      </c>
      <c r="DL3" s="53"/>
      <c r="DM3" s="53"/>
      <c r="DN3" s="53"/>
      <c r="DO3" s="53"/>
      <c r="DP3" s="53"/>
      <c r="DQ3" s="53"/>
      <c r="DR3" s="53"/>
      <c r="DS3" s="53"/>
      <c r="DT3" s="53"/>
      <c r="DU3" s="59"/>
    </row>
    <row r="4" spans="1:125" x14ac:dyDescent="0.15">
      <c r="A4" s="36" t="s">
        <v>66</v>
      </c>
      <c r="B4" s="39"/>
      <c r="C4" s="39"/>
      <c r="D4" s="39"/>
      <c r="E4" s="39"/>
      <c r="F4" s="39"/>
      <c r="G4" s="39"/>
      <c r="H4" s="135"/>
      <c r="I4" s="136"/>
      <c r="J4" s="136"/>
      <c r="K4" s="136"/>
      <c r="L4" s="136"/>
      <c r="M4" s="136"/>
      <c r="N4" s="136"/>
      <c r="O4" s="136"/>
      <c r="P4" s="136"/>
      <c r="Q4" s="136"/>
      <c r="R4" s="136"/>
      <c r="S4" s="136"/>
      <c r="T4" s="136"/>
      <c r="U4" s="136"/>
      <c r="V4" s="136"/>
      <c r="W4" s="136"/>
      <c r="X4" s="136"/>
      <c r="Y4" s="128" t="s">
        <v>49</v>
      </c>
      <c r="Z4" s="129"/>
      <c r="AA4" s="129"/>
      <c r="AB4" s="129"/>
      <c r="AC4" s="129"/>
      <c r="AD4" s="129"/>
      <c r="AE4" s="129"/>
      <c r="AF4" s="129"/>
      <c r="AG4" s="129"/>
      <c r="AH4" s="129"/>
      <c r="AI4" s="130"/>
      <c r="AJ4" s="131" t="s">
        <v>28</v>
      </c>
      <c r="AK4" s="131"/>
      <c r="AL4" s="131"/>
      <c r="AM4" s="131"/>
      <c r="AN4" s="131"/>
      <c r="AO4" s="131"/>
      <c r="AP4" s="131"/>
      <c r="AQ4" s="131"/>
      <c r="AR4" s="131"/>
      <c r="AS4" s="131"/>
      <c r="AT4" s="131"/>
      <c r="AU4" s="132" t="s">
        <v>50</v>
      </c>
      <c r="AV4" s="131"/>
      <c r="AW4" s="131"/>
      <c r="AX4" s="131"/>
      <c r="AY4" s="131"/>
      <c r="AZ4" s="131"/>
      <c r="BA4" s="131"/>
      <c r="BB4" s="131"/>
      <c r="BC4" s="131"/>
      <c r="BD4" s="131"/>
      <c r="BE4" s="131"/>
      <c r="BF4" s="131" t="s">
        <v>2</v>
      </c>
      <c r="BG4" s="131"/>
      <c r="BH4" s="131"/>
      <c r="BI4" s="131"/>
      <c r="BJ4" s="131"/>
      <c r="BK4" s="131"/>
      <c r="BL4" s="131"/>
      <c r="BM4" s="131"/>
      <c r="BN4" s="131"/>
      <c r="BO4" s="131"/>
      <c r="BP4" s="131"/>
      <c r="BQ4" s="132" t="s">
        <v>12</v>
      </c>
      <c r="BR4" s="131"/>
      <c r="BS4" s="131"/>
      <c r="BT4" s="131"/>
      <c r="BU4" s="131"/>
      <c r="BV4" s="131"/>
      <c r="BW4" s="131"/>
      <c r="BX4" s="131"/>
      <c r="BY4" s="131"/>
      <c r="BZ4" s="131"/>
      <c r="CA4" s="131"/>
      <c r="CB4" s="131" t="s">
        <v>72</v>
      </c>
      <c r="CC4" s="131"/>
      <c r="CD4" s="131"/>
      <c r="CE4" s="131"/>
      <c r="CF4" s="131"/>
      <c r="CG4" s="131"/>
      <c r="CH4" s="131"/>
      <c r="CI4" s="131"/>
      <c r="CJ4" s="131"/>
      <c r="CK4" s="131"/>
      <c r="CL4" s="131"/>
      <c r="CM4" s="137" t="s">
        <v>73</v>
      </c>
      <c r="CN4" s="137" t="s">
        <v>74</v>
      </c>
      <c r="CO4" s="128" t="s">
        <v>75</v>
      </c>
      <c r="CP4" s="129"/>
      <c r="CQ4" s="129"/>
      <c r="CR4" s="129"/>
      <c r="CS4" s="129"/>
      <c r="CT4" s="129"/>
      <c r="CU4" s="129"/>
      <c r="CV4" s="129"/>
      <c r="CW4" s="129"/>
      <c r="CX4" s="129"/>
      <c r="CY4" s="130"/>
      <c r="CZ4" s="131" t="s">
        <v>76</v>
      </c>
      <c r="DA4" s="131"/>
      <c r="DB4" s="131"/>
      <c r="DC4" s="131"/>
      <c r="DD4" s="131"/>
      <c r="DE4" s="131"/>
      <c r="DF4" s="131"/>
      <c r="DG4" s="131"/>
      <c r="DH4" s="131"/>
      <c r="DI4" s="131"/>
      <c r="DJ4" s="131"/>
      <c r="DK4" s="128" t="s">
        <v>77</v>
      </c>
      <c r="DL4" s="129"/>
      <c r="DM4" s="129"/>
      <c r="DN4" s="129"/>
      <c r="DO4" s="129"/>
      <c r="DP4" s="129"/>
      <c r="DQ4" s="129"/>
      <c r="DR4" s="129"/>
      <c r="DS4" s="129"/>
      <c r="DT4" s="129"/>
      <c r="DU4" s="130"/>
    </row>
    <row r="5" spans="1:125" x14ac:dyDescent="0.15">
      <c r="A5" s="36" t="s">
        <v>78</v>
      </c>
      <c r="B5" s="40"/>
      <c r="C5" s="40"/>
      <c r="D5" s="40"/>
      <c r="E5" s="40"/>
      <c r="F5" s="40"/>
      <c r="G5" s="40"/>
      <c r="H5" s="44" t="s">
        <v>79</v>
      </c>
      <c r="I5" s="44" t="s">
        <v>81</v>
      </c>
      <c r="J5" s="44" t="s">
        <v>82</v>
      </c>
      <c r="K5" s="44" t="s">
        <v>83</v>
      </c>
      <c r="L5" s="44" t="s">
        <v>84</v>
      </c>
      <c r="M5" s="44" t="s">
        <v>17</v>
      </c>
      <c r="N5" s="44" t="s">
        <v>7</v>
      </c>
      <c r="O5" s="44" t="s">
        <v>85</v>
      </c>
      <c r="P5" s="44" t="s">
        <v>27</v>
      </c>
      <c r="Q5" s="44" t="s">
        <v>86</v>
      </c>
      <c r="R5" s="44" t="s">
        <v>87</v>
      </c>
      <c r="S5" s="44" t="s">
        <v>88</v>
      </c>
      <c r="T5" s="44" t="s">
        <v>89</v>
      </c>
      <c r="U5" s="44" t="s">
        <v>90</v>
      </c>
      <c r="V5" s="44" t="s">
        <v>91</v>
      </c>
      <c r="W5" s="44" t="s">
        <v>92</v>
      </c>
      <c r="X5" s="44" t="s">
        <v>93</v>
      </c>
      <c r="Y5" s="44" t="s">
        <v>30</v>
      </c>
      <c r="Z5" s="44" t="s">
        <v>94</v>
      </c>
      <c r="AA5" s="44" t="s">
        <v>95</v>
      </c>
      <c r="AB5" s="44" t="s">
        <v>96</v>
      </c>
      <c r="AC5" s="44" t="s">
        <v>97</v>
      </c>
      <c r="AD5" s="44" t="s">
        <v>98</v>
      </c>
      <c r="AE5" s="44" t="s">
        <v>69</v>
      </c>
      <c r="AF5" s="44" t="s">
        <v>99</v>
      </c>
      <c r="AG5" s="44" t="s">
        <v>100</v>
      </c>
      <c r="AH5" s="44" t="s">
        <v>101</v>
      </c>
      <c r="AI5" s="44" t="s">
        <v>102</v>
      </c>
      <c r="AJ5" s="44" t="s">
        <v>30</v>
      </c>
      <c r="AK5" s="44" t="s">
        <v>94</v>
      </c>
      <c r="AL5" s="44" t="s">
        <v>95</v>
      </c>
      <c r="AM5" s="44" t="s">
        <v>96</v>
      </c>
      <c r="AN5" s="44" t="s">
        <v>97</v>
      </c>
      <c r="AO5" s="44" t="s">
        <v>98</v>
      </c>
      <c r="AP5" s="44" t="s">
        <v>69</v>
      </c>
      <c r="AQ5" s="44" t="s">
        <v>99</v>
      </c>
      <c r="AR5" s="44" t="s">
        <v>100</v>
      </c>
      <c r="AS5" s="44" t="s">
        <v>101</v>
      </c>
      <c r="AT5" s="44" t="s">
        <v>102</v>
      </c>
      <c r="AU5" s="44" t="s">
        <v>30</v>
      </c>
      <c r="AV5" s="44" t="s">
        <v>94</v>
      </c>
      <c r="AW5" s="44" t="s">
        <v>95</v>
      </c>
      <c r="AX5" s="44" t="s">
        <v>96</v>
      </c>
      <c r="AY5" s="44" t="s">
        <v>97</v>
      </c>
      <c r="AZ5" s="44" t="s">
        <v>98</v>
      </c>
      <c r="BA5" s="44" t="s">
        <v>69</v>
      </c>
      <c r="BB5" s="44" t="s">
        <v>99</v>
      </c>
      <c r="BC5" s="44" t="s">
        <v>100</v>
      </c>
      <c r="BD5" s="44" t="s">
        <v>101</v>
      </c>
      <c r="BE5" s="44" t="s">
        <v>102</v>
      </c>
      <c r="BF5" s="44" t="s">
        <v>30</v>
      </c>
      <c r="BG5" s="44" t="s">
        <v>94</v>
      </c>
      <c r="BH5" s="44" t="s">
        <v>95</v>
      </c>
      <c r="BI5" s="44" t="s">
        <v>96</v>
      </c>
      <c r="BJ5" s="44" t="s">
        <v>97</v>
      </c>
      <c r="BK5" s="44" t="s">
        <v>98</v>
      </c>
      <c r="BL5" s="44" t="s">
        <v>69</v>
      </c>
      <c r="BM5" s="44" t="s">
        <v>99</v>
      </c>
      <c r="BN5" s="44" t="s">
        <v>100</v>
      </c>
      <c r="BO5" s="44" t="s">
        <v>101</v>
      </c>
      <c r="BP5" s="44" t="s">
        <v>102</v>
      </c>
      <c r="BQ5" s="44" t="s">
        <v>30</v>
      </c>
      <c r="BR5" s="44" t="s">
        <v>94</v>
      </c>
      <c r="BS5" s="44" t="s">
        <v>95</v>
      </c>
      <c r="BT5" s="44" t="s">
        <v>96</v>
      </c>
      <c r="BU5" s="44" t="s">
        <v>97</v>
      </c>
      <c r="BV5" s="44" t="s">
        <v>98</v>
      </c>
      <c r="BW5" s="44" t="s">
        <v>69</v>
      </c>
      <c r="BX5" s="44" t="s">
        <v>99</v>
      </c>
      <c r="BY5" s="44" t="s">
        <v>100</v>
      </c>
      <c r="BZ5" s="44" t="s">
        <v>101</v>
      </c>
      <c r="CA5" s="44" t="s">
        <v>102</v>
      </c>
      <c r="CB5" s="44" t="s">
        <v>30</v>
      </c>
      <c r="CC5" s="44" t="s">
        <v>94</v>
      </c>
      <c r="CD5" s="44" t="s">
        <v>95</v>
      </c>
      <c r="CE5" s="44" t="s">
        <v>96</v>
      </c>
      <c r="CF5" s="44" t="s">
        <v>97</v>
      </c>
      <c r="CG5" s="44" t="s">
        <v>98</v>
      </c>
      <c r="CH5" s="44" t="s">
        <v>69</v>
      </c>
      <c r="CI5" s="44" t="s">
        <v>99</v>
      </c>
      <c r="CJ5" s="44" t="s">
        <v>100</v>
      </c>
      <c r="CK5" s="44" t="s">
        <v>101</v>
      </c>
      <c r="CL5" s="44" t="s">
        <v>102</v>
      </c>
      <c r="CM5" s="138"/>
      <c r="CN5" s="138"/>
      <c r="CO5" s="44" t="s">
        <v>30</v>
      </c>
      <c r="CP5" s="44" t="s">
        <v>94</v>
      </c>
      <c r="CQ5" s="44" t="s">
        <v>95</v>
      </c>
      <c r="CR5" s="44" t="s">
        <v>96</v>
      </c>
      <c r="CS5" s="44" t="s">
        <v>97</v>
      </c>
      <c r="CT5" s="44" t="s">
        <v>98</v>
      </c>
      <c r="CU5" s="44" t="s">
        <v>69</v>
      </c>
      <c r="CV5" s="44" t="s">
        <v>99</v>
      </c>
      <c r="CW5" s="44" t="s">
        <v>100</v>
      </c>
      <c r="CX5" s="44" t="s">
        <v>101</v>
      </c>
      <c r="CY5" s="44" t="s">
        <v>102</v>
      </c>
      <c r="CZ5" s="44" t="s">
        <v>30</v>
      </c>
      <c r="DA5" s="44" t="s">
        <v>94</v>
      </c>
      <c r="DB5" s="44" t="s">
        <v>95</v>
      </c>
      <c r="DC5" s="44" t="s">
        <v>96</v>
      </c>
      <c r="DD5" s="44" t="s">
        <v>97</v>
      </c>
      <c r="DE5" s="44" t="s">
        <v>98</v>
      </c>
      <c r="DF5" s="44" t="s">
        <v>69</v>
      </c>
      <c r="DG5" s="44" t="s">
        <v>99</v>
      </c>
      <c r="DH5" s="44" t="s">
        <v>100</v>
      </c>
      <c r="DI5" s="44" t="s">
        <v>101</v>
      </c>
      <c r="DJ5" s="44" t="s">
        <v>60</v>
      </c>
      <c r="DK5" s="44" t="s">
        <v>30</v>
      </c>
      <c r="DL5" s="44" t="s">
        <v>94</v>
      </c>
      <c r="DM5" s="44" t="s">
        <v>95</v>
      </c>
      <c r="DN5" s="44" t="s">
        <v>96</v>
      </c>
      <c r="DO5" s="44" t="s">
        <v>97</v>
      </c>
      <c r="DP5" s="44" t="s">
        <v>98</v>
      </c>
      <c r="DQ5" s="44" t="s">
        <v>69</v>
      </c>
      <c r="DR5" s="44" t="s">
        <v>99</v>
      </c>
      <c r="DS5" s="44" t="s">
        <v>100</v>
      </c>
      <c r="DT5" s="44" t="s">
        <v>101</v>
      </c>
      <c r="DU5" s="44" t="s">
        <v>102</v>
      </c>
    </row>
    <row r="6" spans="1:125" s="35" customFormat="1" x14ac:dyDescent="0.15">
      <c r="A6" s="36" t="s">
        <v>103</v>
      </c>
      <c r="B6" s="41">
        <f t="shared" ref="B6:G6" si="1">B8</f>
        <v>2021</v>
      </c>
      <c r="C6" s="41">
        <f t="shared" si="1"/>
        <v>312037</v>
      </c>
      <c r="D6" s="41">
        <f t="shared" si="1"/>
        <v>47</v>
      </c>
      <c r="E6" s="41">
        <f t="shared" si="1"/>
        <v>14</v>
      </c>
      <c r="F6" s="41">
        <f t="shared" si="1"/>
        <v>0</v>
      </c>
      <c r="G6" s="41">
        <f t="shared" si="1"/>
        <v>1</v>
      </c>
      <c r="H6" s="41" t="str">
        <f>SUBSTITUTE(H8,"　","")</f>
        <v>鳥取県倉吉市</v>
      </c>
      <c r="I6" s="41" t="str">
        <f t="shared" ref="I6:X6" si="2">I8</f>
        <v>市営新町駐車場</v>
      </c>
      <c r="J6" s="41" t="str">
        <f t="shared" si="2"/>
        <v>法非適用</v>
      </c>
      <c r="K6" s="41" t="str">
        <f t="shared" si="2"/>
        <v>駐車場整備事業</v>
      </c>
      <c r="L6" s="41" t="str">
        <f t="shared" si="2"/>
        <v>-</v>
      </c>
      <c r="M6" s="41" t="str">
        <f t="shared" si="2"/>
        <v>Ａ３Ｂ２</v>
      </c>
      <c r="N6" s="41" t="str">
        <f t="shared" si="2"/>
        <v>非設置</v>
      </c>
      <c r="O6" s="45" t="str">
        <f t="shared" si="2"/>
        <v>該当数値なし</v>
      </c>
      <c r="P6" s="41" t="str">
        <f t="shared" si="2"/>
        <v>その他駐車場</v>
      </c>
      <c r="Q6" s="41" t="str">
        <f t="shared" si="2"/>
        <v>広場式</v>
      </c>
      <c r="R6" s="47">
        <f t="shared" si="2"/>
        <v>49</v>
      </c>
      <c r="S6" s="41" t="str">
        <f t="shared" si="2"/>
        <v>無</v>
      </c>
      <c r="T6" s="41" t="str">
        <f t="shared" si="2"/>
        <v>無</v>
      </c>
      <c r="U6" s="47">
        <f t="shared" si="2"/>
        <v>2688</v>
      </c>
      <c r="V6" s="47">
        <f t="shared" si="2"/>
        <v>112</v>
      </c>
      <c r="W6" s="47">
        <f t="shared" si="2"/>
        <v>200</v>
      </c>
      <c r="X6" s="41" t="str">
        <f t="shared" si="2"/>
        <v>無</v>
      </c>
      <c r="Y6" s="51">
        <f t="shared" ref="Y6:AH6" si="3">IF(Y8="-",NA(),Y8)</f>
        <v>604.5</v>
      </c>
      <c r="Z6" s="51">
        <f t="shared" si="3"/>
        <v>640.6</v>
      </c>
      <c r="AA6" s="51">
        <f t="shared" si="3"/>
        <v>660</v>
      </c>
      <c r="AB6" s="51">
        <f t="shared" si="3"/>
        <v>769.4</v>
      </c>
      <c r="AC6" s="51">
        <f t="shared" si="3"/>
        <v>632.6</v>
      </c>
      <c r="AD6" s="51">
        <f t="shared" si="3"/>
        <v>471.5</v>
      </c>
      <c r="AE6" s="51">
        <f t="shared" si="3"/>
        <v>384.2</v>
      </c>
      <c r="AF6" s="51">
        <f t="shared" si="3"/>
        <v>754.2</v>
      </c>
      <c r="AG6" s="51">
        <f t="shared" si="3"/>
        <v>3200.8</v>
      </c>
      <c r="AH6" s="51">
        <f t="shared" si="3"/>
        <v>274.39999999999998</v>
      </c>
      <c r="AI6" s="45" t="str">
        <f>IF(AI8="-","",IF(AI8="-","【-】","【"&amp;SUBSTITUTE(TEXT(AI8,"#,##0.0"),"-","△")&amp;"】"))</f>
        <v>【236.1】</v>
      </c>
      <c r="AJ6" s="51">
        <f t="shared" ref="AJ6:AS6" si="4">IF(AJ8="-",NA(),AJ8)</f>
        <v>0</v>
      </c>
      <c r="AK6" s="51">
        <f t="shared" si="4"/>
        <v>371.8</v>
      </c>
      <c r="AL6" s="51">
        <f t="shared" si="4"/>
        <v>0</v>
      </c>
      <c r="AM6" s="51">
        <f t="shared" si="4"/>
        <v>0</v>
      </c>
      <c r="AN6" s="51">
        <f t="shared" si="4"/>
        <v>0</v>
      </c>
      <c r="AO6" s="51">
        <f t="shared" si="4"/>
        <v>6</v>
      </c>
      <c r="AP6" s="51">
        <f t="shared" si="4"/>
        <v>3.8</v>
      </c>
      <c r="AQ6" s="51">
        <f t="shared" si="4"/>
        <v>2</v>
      </c>
      <c r="AR6" s="51">
        <f t="shared" si="4"/>
        <v>4.8</v>
      </c>
      <c r="AS6" s="51">
        <f t="shared" si="4"/>
        <v>3.3</v>
      </c>
      <c r="AT6" s="45" t="str">
        <f>IF(AT8="-","",IF(AT8="-","【-】","【"&amp;SUBSTITUTE(TEXT(AT8,"#,##0.0"),"-","△")&amp;"】"))</f>
        <v>【5.2】</v>
      </c>
      <c r="AU6" s="55">
        <f t="shared" ref="AU6:BD6" si="5">IF(AU8="-",NA(),AU8)</f>
        <v>0</v>
      </c>
      <c r="AV6" s="55">
        <f t="shared" si="5"/>
        <v>208</v>
      </c>
      <c r="AW6" s="55">
        <f t="shared" si="5"/>
        <v>0</v>
      </c>
      <c r="AX6" s="55">
        <f t="shared" si="5"/>
        <v>0</v>
      </c>
      <c r="AY6" s="55">
        <f t="shared" si="5"/>
        <v>0</v>
      </c>
      <c r="AZ6" s="55">
        <f t="shared" si="5"/>
        <v>21</v>
      </c>
      <c r="BA6" s="55">
        <f t="shared" si="5"/>
        <v>17</v>
      </c>
      <c r="BB6" s="55">
        <f t="shared" si="5"/>
        <v>15</v>
      </c>
      <c r="BC6" s="55">
        <f t="shared" si="5"/>
        <v>98</v>
      </c>
      <c r="BD6" s="55">
        <f t="shared" si="5"/>
        <v>13</v>
      </c>
      <c r="BE6" s="47" t="str">
        <f>IF(BE8="-","",IF(BE8="-","【-】","【"&amp;SUBSTITUTE(TEXT(BE8,"#,##0"),"-","△")&amp;"】"))</f>
        <v>【3,111】</v>
      </c>
      <c r="BF6" s="51">
        <f t="shared" ref="BF6:BO6" si="6">IF(BF8="-",NA(),BF8)</f>
        <v>83.4</v>
      </c>
      <c r="BG6" s="51">
        <f t="shared" si="6"/>
        <v>62.7</v>
      </c>
      <c r="BH6" s="51">
        <f t="shared" si="6"/>
        <v>84.7</v>
      </c>
      <c r="BI6" s="51">
        <f t="shared" si="6"/>
        <v>87</v>
      </c>
      <c r="BJ6" s="51">
        <f t="shared" si="6"/>
        <v>84.2</v>
      </c>
      <c r="BK6" s="51">
        <f t="shared" si="6"/>
        <v>38.299999999999997</v>
      </c>
      <c r="BL6" s="51">
        <f t="shared" si="6"/>
        <v>30.4</v>
      </c>
      <c r="BM6" s="51">
        <f t="shared" si="6"/>
        <v>33.6</v>
      </c>
      <c r="BN6" s="51">
        <f t="shared" si="6"/>
        <v>-56.4</v>
      </c>
      <c r="BO6" s="51">
        <f t="shared" si="6"/>
        <v>16.899999999999999</v>
      </c>
      <c r="BP6" s="45" t="str">
        <f>IF(BP8="-","",IF(BP8="-","【-】","【"&amp;SUBSTITUTE(TEXT(BP8,"#,##0.0"),"-","△")&amp;"】"))</f>
        <v>【0.8】</v>
      </c>
      <c r="BQ6" s="55">
        <f t="shared" ref="BQ6:BZ6" si="7">IF(BQ8="-",NA(),BQ8)</f>
        <v>5671</v>
      </c>
      <c r="BR6" s="55">
        <f t="shared" si="7"/>
        <v>4078</v>
      </c>
      <c r="BS6" s="55">
        <f t="shared" si="7"/>
        <v>5477</v>
      </c>
      <c r="BT6" s="55">
        <f t="shared" si="7"/>
        <v>5134</v>
      </c>
      <c r="BU6" s="55">
        <f t="shared" si="7"/>
        <v>5070</v>
      </c>
      <c r="BV6" s="55">
        <f t="shared" si="7"/>
        <v>7814</v>
      </c>
      <c r="BW6" s="55">
        <f t="shared" si="7"/>
        <v>8183</v>
      </c>
      <c r="BX6" s="55">
        <f t="shared" si="7"/>
        <v>7940</v>
      </c>
      <c r="BY6" s="55">
        <f t="shared" si="7"/>
        <v>1059</v>
      </c>
      <c r="BZ6" s="55">
        <f t="shared" si="7"/>
        <v>2866</v>
      </c>
      <c r="CA6" s="47" t="str">
        <f>IF(CA8="-","",IF(CA8="-","【-】","【"&amp;SUBSTITUTE(TEXT(CA8,"#,##0"),"-","△")&amp;"】"))</f>
        <v>【10,906】</v>
      </c>
      <c r="CB6" s="51"/>
      <c r="CC6" s="51"/>
      <c r="CD6" s="51"/>
      <c r="CE6" s="51"/>
      <c r="CF6" s="51"/>
      <c r="CG6" s="51"/>
      <c r="CH6" s="51"/>
      <c r="CI6" s="51"/>
      <c r="CJ6" s="51"/>
      <c r="CK6" s="51"/>
      <c r="CL6" s="45" t="s">
        <v>104</v>
      </c>
      <c r="CM6" s="47">
        <f>CM8</f>
        <v>12</v>
      </c>
      <c r="CN6" s="47">
        <f>CN8</f>
        <v>12123</v>
      </c>
      <c r="CO6" s="51"/>
      <c r="CP6" s="51"/>
      <c r="CQ6" s="51"/>
      <c r="CR6" s="51"/>
      <c r="CS6" s="51"/>
      <c r="CT6" s="51"/>
      <c r="CU6" s="51"/>
      <c r="CV6" s="51"/>
      <c r="CW6" s="51"/>
      <c r="CX6" s="51"/>
      <c r="CY6" s="45" t="s">
        <v>104</v>
      </c>
      <c r="CZ6" s="51">
        <f t="shared" ref="CZ6:DI6" si="8">IF(CZ8="-",NA(),CZ8)</f>
        <v>0</v>
      </c>
      <c r="DA6" s="51">
        <f t="shared" si="8"/>
        <v>0</v>
      </c>
      <c r="DB6" s="51">
        <f t="shared" si="8"/>
        <v>0</v>
      </c>
      <c r="DC6" s="51">
        <f t="shared" si="8"/>
        <v>0</v>
      </c>
      <c r="DD6" s="51">
        <f t="shared" si="8"/>
        <v>0</v>
      </c>
      <c r="DE6" s="51">
        <f t="shared" si="8"/>
        <v>58.4</v>
      </c>
      <c r="DF6" s="51">
        <f t="shared" si="8"/>
        <v>83.1</v>
      </c>
      <c r="DG6" s="51">
        <f t="shared" si="8"/>
        <v>54.4</v>
      </c>
      <c r="DH6" s="51">
        <f t="shared" si="8"/>
        <v>764.6</v>
      </c>
      <c r="DI6" s="51">
        <f t="shared" si="8"/>
        <v>72.599999999999994</v>
      </c>
      <c r="DJ6" s="45" t="str">
        <f>IF(DJ8="-","",IF(DJ8="-","【-】","【"&amp;SUBSTITUTE(TEXT(DJ8,"#,##0.0"),"-","△")&amp;"】"))</f>
        <v>【99.8】</v>
      </c>
      <c r="DK6" s="51">
        <f t="shared" ref="DK6:DT6" si="9">IF(DK8="-",NA(),DK8)</f>
        <v>111.6</v>
      </c>
      <c r="DL6" s="51">
        <f t="shared" si="9"/>
        <v>105.4</v>
      </c>
      <c r="DM6" s="51">
        <f t="shared" si="9"/>
        <v>104.5</v>
      </c>
      <c r="DN6" s="51">
        <f t="shared" si="9"/>
        <v>95.5</v>
      </c>
      <c r="DO6" s="51">
        <f t="shared" si="9"/>
        <v>92.9</v>
      </c>
      <c r="DP6" s="51">
        <f t="shared" si="9"/>
        <v>274.8</v>
      </c>
      <c r="DQ6" s="51">
        <f t="shared" si="9"/>
        <v>279.89999999999998</v>
      </c>
      <c r="DR6" s="51">
        <f t="shared" si="9"/>
        <v>295.5</v>
      </c>
      <c r="DS6" s="51">
        <f t="shared" si="9"/>
        <v>128.5</v>
      </c>
      <c r="DT6" s="51">
        <f t="shared" si="9"/>
        <v>138.1</v>
      </c>
      <c r="DU6" s="45" t="str">
        <f>IF(DU8="-","",IF(DU8="-","【-】","【"&amp;SUBSTITUTE(TEXT(DU8,"#,##0.0"),"-","△")&amp;"】"))</f>
        <v>【178.5】</v>
      </c>
    </row>
    <row r="7" spans="1:125" s="35" customFormat="1" x14ac:dyDescent="0.15">
      <c r="A7" s="36" t="s">
        <v>80</v>
      </c>
      <c r="B7" s="41">
        <f t="shared" ref="B7:AH7" si="10">B8</f>
        <v>2021</v>
      </c>
      <c r="C7" s="41">
        <f t="shared" si="10"/>
        <v>312037</v>
      </c>
      <c r="D7" s="41">
        <f t="shared" si="10"/>
        <v>47</v>
      </c>
      <c r="E7" s="41">
        <f t="shared" si="10"/>
        <v>14</v>
      </c>
      <c r="F7" s="41">
        <f t="shared" si="10"/>
        <v>0</v>
      </c>
      <c r="G7" s="41">
        <f t="shared" si="10"/>
        <v>1</v>
      </c>
      <c r="H7" s="41" t="str">
        <f t="shared" si="10"/>
        <v>鳥取県　倉吉市</v>
      </c>
      <c r="I7" s="41" t="str">
        <f t="shared" si="10"/>
        <v>市営新町駐車場</v>
      </c>
      <c r="J7" s="41" t="str">
        <f t="shared" si="10"/>
        <v>法非適用</v>
      </c>
      <c r="K7" s="41" t="str">
        <f t="shared" si="10"/>
        <v>駐車場整備事業</v>
      </c>
      <c r="L7" s="41" t="str">
        <f t="shared" si="10"/>
        <v>-</v>
      </c>
      <c r="M7" s="41" t="str">
        <f t="shared" si="10"/>
        <v>Ａ３Ｂ２</v>
      </c>
      <c r="N7" s="41" t="str">
        <f t="shared" si="10"/>
        <v>非設置</v>
      </c>
      <c r="O7" s="45" t="str">
        <f t="shared" si="10"/>
        <v>該当数値なし</v>
      </c>
      <c r="P7" s="41" t="str">
        <f t="shared" si="10"/>
        <v>その他駐車場</v>
      </c>
      <c r="Q7" s="41" t="str">
        <f t="shared" si="10"/>
        <v>広場式</v>
      </c>
      <c r="R7" s="47">
        <f t="shared" si="10"/>
        <v>49</v>
      </c>
      <c r="S7" s="41" t="str">
        <f t="shared" si="10"/>
        <v>無</v>
      </c>
      <c r="T7" s="41" t="str">
        <f t="shared" si="10"/>
        <v>無</v>
      </c>
      <c r="U7" s="47">
        <f t="shared" si="10"/>
        <v>2688</v>
      </c>
      <c r="V7" s="47">
        <f t="shared" si="10"/>
        <v>112</v>
      </c>
      <c r="W7" s="47">
        <f t="shared" si="10"/>
        <v>200</v>
      </c>
      <c r="X7" s="41" t="str">
        <f t="shared" si="10"/>
        <v>無</v>
      </c>
      <c r="Y7" s="51">
        <f t="shared" si="10"/>
        <v>604.5</v>
      </c>
      <c r="Z7" s="51">
        <f t="shared" si="10"/>
        <v>640.6</v>
      </c>
      <c r="AA7" s="51">
        <f t="shared" si="10"/>
        <v>660</v>
      </c>
      <c r="AB7" s="51">
        <f t="shared" si="10"/>
        <v>769.4</v>
      </c>
      <c r="AC7" s="51">
        <f t="shared" si="10"/>
        <v>632.6</v>
      </c>
      <c r="AD7" s="51">
        <f t="shared" si="10"/>
        <v>471.5</v>
      </c>
      <c r="AE7" s="51">
        <f t="shared" si="10"/>
        <v>384.2</v>
      </c>
      <c r="AF7" s="51">
        <f t="shared" si="10"/>
        <v>754.2</v>
      </c>
      <c r="AG7" s="51">
        <f t="shared" si="10"/>
        <v>3200.8</v>
      </c>
      <c r="AH7" s="51">
        <f t="shared" si="10"/>
        <v>274.39999999999998</v>
      </c>
      <c r="AI7" s="45"/>
      <c r="AJ7" s="51">
        <f t="shared" ref="AJ7:AS7" si="11">AJ8</f>
        <v>0</v>
      </c>
      <c r="AK7" s="51">
        <f t="shared" si="11"/>
        <v>371.8</v>
      </c>
      <c r="AL7" s="51">
        <f t="shared" si="11"/>
        <v>0</v>
      </c>
      <c r="AM7" s="51">
        <f t="shared" si="11"/>
        <v>0</v>
      </c>
      <c r="AN7" s="51">
        <f t="shared" si="11"/>
        <v>0</v>
      </c>
      <c r="AO7" s="51">
        <f t="shared" si="11"/>
        <v>6</v>
      </c>
      <c r="AP7" s="51">
        <f t="shared" si="11"/>
        <v>3.8</v>
      </c>
      <c r="AQ7" s="51">
        <f t="shared" si="11"/>
        <v>2</v>
      </c>
      <c r="AR7" s="51">
        <f t="shared" si="11"/>
        <v>4.8</v>
      </c>
      <c r="AS7" s="51">
        <f t="shared" si="11"/>
        <v>3.3</v>
      </c>
      <c r="AT7" s="45"/>
      <c r="AU7" s="55">
        <f t="shared" ref="AU7:BD7" si="12">AU8</f>
        <v>0</v>
      </c>
      <c r="AV7" s="55">
        <f t="shared" si="12"/>
        <v>208</v>
      </c>
      <c r="AW7" s="55">
        <f t="shared" si="12"/>
        <v>0</v>
      </c>
      <c r="AX7" s="55">
        <f t="shared" si="12"/>
        <v>0</v>
      </c>
      <c r="AY7" s="55">
        <f t="shared" si="12"/>
        <v>0</v>
      </c>
      <c r="AZ7" s="55">
        <f t="shared" si="12"/>
        <v>21</v>
      </c>
      <c r="BA7" s="55">
        <f t="shared" si="12"/>
        <v>17</v>
      </c>
      <c r="BB7" s="55">
        <f t="shared" si="12"/>
        <v>15</v>
      </c>
      <c r="BC7" s="55">
        <f t="shared" si="12"/>
        <v>98</v>
      </c>
      <c r="BD7" s="55">
        <f t="shared" si="12"/>
        <v>13</v>
      </c>
      <c r="BE7" s="47"/>
      <c r="BF7" s="51">
        <f t="shared" ref="BF7:BO7" si="13">BF8</f>
        <v>83.4</v>
      </c>
      <c r="BG7" s="51">
        <f t="shared" si="13"/>
        <v>62.7</v>
      </c>
      <c r="BH7" s="51">
        <f t="shared" si="13"/>
        <v>84.7</v>
      </c>
      <c r="BI7" s="51">
        <f t="shared" si="13"/>
        <v>87</v>
      </c>
      <c r="BJ7" s="51">
        <f t="shared" si="13"/>
        <v>84.2</v>
      </c>
      <c r="BK7" s="51">
        <f t="shared" si="13"/>
        <v>38.299999999999997</v>
      </c>
      <c r="BL7" s="51">
        <f t="shared" si="13"/>
        <v>30.4</v>
      </c>
      <c r="BM7" s="51">
        <f t="shared" si="13"/>
        <v>33.6</v>
      </c>
      <c r="BN7" s="51">
        <f t="shared" si="13"/>
        <v>-56.4</v>
      </c>
      <c r="BO7" s="51">
        <f t="shared" si="13"/>
        <v>16.899999999999999</v>
      </c>
      <c r="BP7" s="45"/>
      <c r="BQ7" s="55">
        <f t="shared" ref="BQ7:BZ7" si="14">BQ8</f>
        <v>5671</v>
      </c>
      <c r="BR7" s="55">
        <f t="shared" si="14"/>
        <v>4078</v>
      </c>
      <c r="BS7" s="55">
        <f t="shared" si="14"/>
        <v>5477</v>
      </c>
      <c r="BT7" s="55">
        <f t="shared" si="14"/>
        <v>5134</v>
      </c>
      <c r="BU7" s="55">
        <f t="shared" si="14"/>
        <v>5070</v>
      </c>
      <c r="BV7" s="55">
        <f t="shared" si="14"/>
        <v>7814</v>
      </c>
      <c r="BW7" s="55">
        <f t="shared" si="14"/>
        <v>8183</v>
      </c>
      <c r="BX7" s="55">
        <f t="shared" si="14"/>
        <v>7940</v>
      </c>
      <c r="BY7" s="55">
        <f t="shared" si="14"/>
        <v>1059</v>
      </c>
      <c r="BZ7" s="55">
        <f t="shared" si="14"/>
        <v>2866</v>
      </c>
      <c r="CA7" s="47"/>
      <c r="CB7" s="51" t="s">
        <v>104</v>
      </c>
      <c r="CC7" s="51" t="s">
        <v>104</v>
      </c>
      <c r="CD7" s="51" t="s">
        <v>104</v>
      </c>
      <c r="CE7" s="51" t="s">
        <v>104</v>
      </c>
      <c r="CF7" s="51" t="s">
        <v>104</v>
      </c>
      <c r="CG7" s="51" t="s">
        <v>104</v>
      </c>
      <c r="CH7" s="51" t="s">
        <v>104</v>
      </c>
      <c r="CI7" s="51" t="s">
        <v>104</v>
      </c>
      <c r="CJ7" s="51" t="s">
        <v>104</v>
      </c>
      <c r="CK7" s="51" t="s">
        <v>104</v>
      </c>
      <c r="CL7" s="45"/>
      <c r="CM7" s="47">
        <f>CM8</f>
        <v>12</v>
      </c>
      <c r="CN7" s="47">
        <f>CN8</f>
        <v>12123</v>
      </c>
      <c r="CO7" s="51" t="s">
        <v>104</v>
      </c>
      <c r="CP7" s="51" t="s">
        <v>104</v>
      </c>
      <c r="CQ7" s="51" t="s">
        <v>104</v>
      </c>
      <c r="CR7" s="51" t="s">
        <v>104</v>
      </c>
      <c r="CS7" s="51" t="s">
        <v>104</v>
      </c>
      <c r="CT7" s="51" t="s">
        <v>104</v>
      </c>
      <c r="CU7" s="51" t="s">
        <v>104</v>
      </c>
      <c r="CV7" s="51" t="s">
        <v>104</v>
      </c>
      <c r="CW7" s="51" t="s">
        <v>104</v>
      </c>
      <c r="CX7" s="51" t="s">
        <v>104</v>
      </c>
      <c r="CY7" s="45"/>
      <c r="CZ7" s="51">
        <f t="shared" ref="CZ7:DI7" si="15">CZ8</f>
        <v>0</v>
      </c>
      <c r="DA7" s="51">
        <f t="shared" si="15"/>
        <v>0</v>
      </c>
      <c r="DB7" s="51">
        <f t="shared" si="15"/>
        <v>0</v>
      </c>
      <c r="DC7" s="51">
        <f t="shared" si="15"/>
        <v>0</v>
      </c>
      <c r="DD7" s="51">
        <f t="shared" si="15"/>
        <v>0</v>
      </c>
      <c r="DE7" s="51">
        <f t="shared" si="15"/>
        <v>58.4</v>
      </c>
      <c r="DF7" s="51">
        <f t="shared" si="15"/>
        <v>83.1</v>
      </c>
      <c r="DG7" s="51">
        <f t="shared" si="15"/>
        <v>54.4</v>
      </c>
      <c r="DH7" s="51">
        <f t="shared" si="15"/>
        <v>764.6</v>
      </c>
      <c r="DI7" s="51">
        <f t="shared" si="15"/>
        <v>72.599999999999994</v>
      </c>
      <c r="DJ7" s="45"/>
      <c r="DK7" s="51">
        <f t="shared" ref="DK7:DT7" si="16">DK8</f>
        <v>111.6</v>
      </c>
      <c r="DL7" s="51">
        <f t="shared" si="16"/>
        <v>105.4</v>
      </c>
      <c r="DM7" s="51">
        <f t="shared" si="16"/>
        <v>104.5</v>
      </c>
      <c r="DN7" s="51">
        <f t="shared" si="16"/>
        <v>95.5</v>
      </c>
      <c r="DO7" s="51">
        <f t="shared" si="16"/>
        <v>92.9</v>
      </c>
      <c r="DP7" s="51">
        <f t="shared" si="16"/>
        <v>274.8</v>
      </c>
      <c r="DQ7" s="51">
        <f t="shared" si="16"/>
        <v>279.89999999999998</v>
      </c>
      <c r="DR7" s="51">
        <f t="shared" si="16"/>
        <v>295.5</v>
      </c>
      <c r="DS7" s="51">
        <f t="shared" si="16"/>
        <v>128.5</v>
      </c>
      <c r="DT7" s="51">
        <f t="shared" si="16"/>
        <v>138.1</v>
      </c>
      <c r="DU7" s="45"/>
    </row>
    <row r="8" spans="1:125" s="35" customFormat="1" x14ac:dyDescent="0.15">
      <c r="A8" s="36"/>
      <c r="B8" s="42">
        <v>2021</v>
      </c>
      <c r="C8" s="42">
        <v>312037</v>
      </c>
      <c r="D8" s="42">
        <v>47</v>
      </c>
      <c r="E8" s="42">
        <v>14</v>
      </c>
      <c r="F8" s="42">
        <v>0</v>
      </c>
      <c r="G8" s="42">
        <v>1</v>
      </c>
      <c r="H8" s="42" t="s">
        <v>105</v>
      </c>
      <c r="I8" s="42" t="s">
        <v>106</v>
      </c>
      <c r="J8" s="42" t="s">
        <v>107</v>
      </c>
      <c r="K8" s="42" t="s">
        <v>108</v>
      </c>
      <c r="L8" s="42" t="s">
        <v>47</v>
      </c>
      <c r="M8" s="42" t="s">
        <v>109</v>
      </c>
      <c r="N8" s="42" t="s">
        <v>24</v>
      </c>
      <c r="O8" s="46" t="s">
        <v>110</v>
      </c>
      <c r="P8" s="42" t="s">
        <v>111</v>
      </c>
      <c r="Q8" s="42" t="s">
        <v>112</v>
      </c>
      <c r="R8" s="48">
        <v>49</v>
      </c>
      <c r="S8" s="42" t="s">
        <v>113</v>
      </c>
      <c r="T8" s="42" t="s">
        <v>113</v>
      </c>
      <c r="U8" s="48">
        <v>2688</v>
      </c>
      <c r="V8" s="48">
        <v>112</v>
      </c>
      <c r="W8" s="48">
        <v>200</v>
      </c>
      <c r="X8" s="42" t="s">
        <v>113</v>
      </c>
      <c r="Y8" s="52">
        <v>604.5</v>
      </c>
      <c r="Z8" s="52">
        <v>640.6</v>
      </c>
      <c r="AA8" s="52">
        <v>660</v>
      </c>
      <c r="AB8" s="52">
        <v>769.4</v>
      </c>
      <c r="AC8" s="52">
        <v>632.6</v>
      </c>
      <c r="AD8" s="52">
        <v>471.5</v>
      </c>
      <c r="AE8" s="52">
        <v>384.2</v>
      </c>
      <c r="AF8" s="52">
        <v>754.2</v>
      </c>
      <c r="AG8" s="52">
        <v>3200.8</v>
      </c>
      <c r="AH8" s="52">
        <v>274.39999999999998</v>
      </c>
      <c r="AI8" s="46">
        <v>236.1</v>
      </c>
      <c r="AJ8" s="52">
        <v>0</v>
      </c>
      <c r="AK8" s="52">
        <v>371.8</v>
      </c>
      <c r="AL8" s="52">
        <v>0</v>
      </c>
      <c r="AM8" s="52">
        <v>0</v>
      </c>
      <c r="AN8" s="52">
        <v>0</v>
      </c>
      <c r="AO8" s="52">
        <v>6</v>
      </c>
      <c r="AP8" s="52">
        <v>3.8</v>
      </c>
      <c r="AQ8" s="52">
        <v>2</v>
      </c>
      <c r="AR8" s="52">
        <v>4.8</v>
      </c>
      <c r="AS8" s="52">
        <v>3.3</v>
      </c>
      <c r="AT8" s="46">
        <v>5.2</v>
      </c>
      <c r="AU8" s="56">
        <v>0</v>
      </c>
      <c r="AV8" s="56">
        <v>208</v>
      </c>
      <c r="AW8" s="56">
        <v>0</v>
      </c>
      <c r="AX8" s="56">
        <v>0</v>
      </c>
      <c r="AY8" s="56">
        <v>0</v>
      </c>
      <c r="AZ8" s="56">
        <v>21</v>
      </c>
      <c r="BA8" s="56">
        <v>17</v>
      </c>
      <c r="BB8" s="56">
        <v>15</v>
      </c>
      <c r="BC8" s="56">
        <v>98</v>
      </c>
      <c r="BD8" s="56">
        <v>13</v>
      </c>
      <c r="BE8" s="56">
        <v>3111</v>
      </c>
      <c r="BF8" s="52">
        <v>83.4</v>
      </c>
      <c r="BG8" s="52">
        <v>62.7</v>
      </c>
      <c r="BH8" s="52">
        <v>84.7</v>
      </c>
      <c r="BI8" s="52">
        <v>87</v>
      </c>
      <c r="BJ8" s="52">
        <v>84.2</v>
      </c>
      <c r="BK8" s="52">
        <v>38.299999999999997</v>
      </c>
      <c r="BL8" s="52">
        <v>30.4</v>
      </c>
      <c r="BM8" s="52">
        <v>33.6</v>
      </c>
      <c r="BN8" s="52">
        <v>-56.4</v>
      </c>
      <c r="BO8" s="52">
        <v>16.899999999999999</v>
      </c>
      <c r="BP8" s="46">
        <v>0.8</v>
      </c>
      <c r="BQ8" s="56">
        <v>5671</v>
      </c>
      <c r="BR8" s="56">
        <v>4078</v>
      </c>
      <c r="BS8" s="56">
        <v>5477</v>
      </c>
      <c r="BT8" s="58">
        <v>5134</v>
      </c>
      <c r="BU8" s="58">
        <v>5070</v>
      </c>
      <c r="BV8" s="56">
        <v>7814</v>
      </c>
      <c r="BW8" s="56">
        <v>8183</v>
      </c>
      <c r="BX8" s="56">
        <v>7940</v>
      </c>
      <c r="BY8" s="56">
        <v>1059</v>
      </c>
      <c r="BZ8" s="56">
        <v>2866</v>
      </c>
      <c r="CA8" s="48">
        <v>10906</v>
      </c>
      <c r="CB8" s="52" t="s">
        <v>47</v>
      </c>
      <c r="CC8" s="52" t="s">
        <v>47</v>
      </c>
      <c r="CD8" s="52" t="s">
        <v>47</v>
      </c>
      <c r="CE8" s="52" t="s">
        <v>47</v>
      </c>
      <c r="CF8" s="52" t="s">
        <v>47</v>
      </c>
      <c r="CG8" s="52" t="s">
        <v>47</v>
      </c>
      <c r="CH8" s="52" t="s">
        <v>47</v>
      </c>
      <c r="CI8" s="52" t="s">
        <v>47</v>
      </c>
      <c r="CJ8" s="52" t="s">
        <v>47</v>
      </c>
      <c r="CK8" s="52" t="s">
        <v>47</v>
      </c>
      <c r="CL8" s="46" t="s">
        <v>47</v>
      </c>
      <c r="CM8" s="48">
        <v>12</v>
      </c>
      <c r="CN8" s="48">
        <v>12123</v>
      </c>
      <c r="CO8" s="52" t="s">
        <v>47</v>
      </c>
      <c r="CP8" s="52" t="s">
        <v>47</v>
      </c>
      <c r="CQ8" s="52" t="s">
        <v>47</v>
      </c>
      <c r="CR8" s="52" t="s">
        <v>47</v>
      </c>
      <c r="CS8" s="52" t="s">
        <v>47</v>
      </c>
      <c r="CT8" s="52" t="s">
        <v>47</v>
      </c>
      <c r="CU8" s="52" t="s">
        <v>47</v>
      </c>
      <c r="CV8" s="52" t="s">
        <v>47</v>
      </c>
      <c r="CW8" s="52" t="s">
        <v>47</v>
      </c>
      <c r="CX8" s="52" t="s">
        <v>47</v>
      </c>
      <c r="CY8" s="46" t="s">
        <v>47</v>
      </c>
      <c r="CZ8" s="52">
        <v>0</v>
      </c>
      <c r="DA8" s="52">
        <v>0</v>
      </c>
      <c r="DB8" s="52">
        <v>0</v>
      </c>
      <c r="DC8" s="52">
        <v>0</v>
      </c>
      <c r="DD8" s="52">
        <v>0</v>
      </c>
      <c r="DE8" s="52">
        <v>58.4</v>
      </c>
      <c r="DF8" s="52">
        <v>83.1</v>
      </c>
      <c r="DG8" s="52">
        <v>54.4</v>
      </c>
      <c r="DH8" s="52">
        <v>764.6</v>
      </c>
      <c r="DI8" s="52">
        <v>72.599999999999994</v>
      </c>
      <c r="DJ8" s="46">
        <v>99.8</v>
      </c>
      <c r="DK8" s="52">
        <v>111.6</v>
      </c>
      <c r="DL8" s="52">
        <v>105.4</v>
      </c>
      <c r="DM8" s="52">
        <v>104.5</v>
      </c>
      <c r="DN8" s="52">
        <v>95.5</v>
      </c>
      <c r="DO8" s="52">
        <v>92.9</v>
      </c>
      <c r="DP8" s="52">
        <v>274.8</v>
      </c>
      <c r="DQ8" s="52">
        <v>279.89999999999998</v>
      </c>
      <c r="DR8" s="52">
        <v>295.5</v>
      </c>
      <c r="DS8" s="52">
        <v>128.5</v>
      </c>
      <c r="DT8" s="52">
        <v>138.1</v>
      </c>
      <c r="DU8" s="46">
        <v>178.5</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26</v>
      </c>
      <c r="C10" s="37" t="s">
        <v>114</v>
      </c>
      <c r="D10" s="37" t="s">
        <v>115</v>
      </c>
      <c r="E10" s="37" t="s">
        <v>116</v>
      </c>
      <c r="F10" s="37" t="s">
        <v>117</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34</v>
      </c>
      <c r="B11" s="43" t="str">
        <f>IF(VALUE($B$6)=0,"",IF(VALUE($B$6)&gt;2022,"R"&amp;TEXT(VALUE($B$6)-2022,"00"),"H"&amp;VALUE($B$6)-1992))</f>
        <v>H29</v>
      </c>
      <c r="C11" s="43" t="str">
        <f>IF(VALUE($B$6)=0,"",IF(VALUE($B$6)&gt;2021,"R"&amp;TEXT(VALUE($B$6)-2021,"00"),"H"&amp;VALUE($B$6)-1991))</f>
        <v>H30</v>
      </c>
      <c r="D11" s="43" t="str">
        <f>IF(VALUE($B$6)=0,"",IF(VALUE($B$6)&gt;2020,"R"&amp;TEXT(VALUE($B$6)-2020,"00"),"H"&amp;VALUE($B$6)-1990))</f>
        <v>R01</v>
      </c>
      <c r="E11" s="43" t="str">
        <f>IF(VALUE($B$6)=0,"",IF(VALUE($B$6)&gt;2019,"R"&amp;TEXT(VALUE($B$6)-2019,"00"),"H"&amp;VALUE($B$6)-1989))</f>
        <v>R02</v>
      </c>
      <c r="F11" s="43" t="str">
        <f>IF(VALUE($B$6)=0,"",IF(VALUE($B$6)&gt;2018,"R"&amp;TEXT(VALUE($B$6)-2018,"00"),"H"&amp;VALUE($B$6)-1988))</f>
        <v>R03</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2022-12-09T03:29:46Z</dcterms:created>
  <dcterms:modified xsi:type="dcterms:W3CDTF">2023-01-11T08:22:34Z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2023-01-11T07:54:16Z</vt:filetime>
  </property>
</Properties>
</file>