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8_312037_47_1718\"/>
    </mc:Choice>
  </mc:AlternateContent>
  <workbookProtection workbookAlgorithmName="SHA-512" workbookHashValue="+CsPpGRRKB+DNyeJsSnmP2TvXPTRvGs+ADNOKPOEDaBvU3i5dPPZIwLcXP3+cnJJ1iKK/ogcXpAsScjYsaAeqQ==" workbookSaltValue="bxSCxEJQFBSLyZFQhelAc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<sst xmlns="http://schemas.openxmlformats.org/spreadsheetml/2006/main" count="233" uniqueCount="114">
  <si>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</si>
  <si>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</si>
  <si>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</si>
  <si>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</si>
  <si>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</si>
  <si>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</si>
  <si>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</si>
  <si>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</si>
  <si>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</si>
  <si>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</si>
  <si>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</si>
  <si>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</si>
  <si>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</si>
  <si>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</si>
  <si>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</si>
  <si>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</si>
  <si>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</si>
  <si>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</si>
  <si>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</si>
  <si>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</si>
  <si>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</si>
  <si>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</si>
  <si>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</si>
  <si>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</si>
  <si>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</si>
  <si>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</si>
  <si>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</si>
  <si>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</si>
  <si>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</si>
  <si>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</si>
  <si>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</si>
  <si>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</si>
  <si>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</si>
  <si>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</si>
  <si>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</si>
  <si>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</si>
  <si>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</si>
  <si>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</si>
  <si>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</si>
  <si>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</si>
  <si>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</si>
  <si>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</si>
  <si>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</si>
  <si>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</si>
  <si>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</si>
  <si>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</si>
  <si>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</si>
  <si>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</si>
  <si>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</si>
  <si>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</si>
  <si>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</si>
  <si>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</si>
  <si>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</si>
  <si>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</si>
  <si>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</si>
  <si>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</si>
  <si>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</si>
  <si>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</si>
  <si>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</si>
  <si>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</si>
  <si>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</si>
  <si>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</si>
  <si>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</si>
  <si>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</si>
  <si>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</si>
  <si>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</si>
  <si>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</si>
  <si>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</si>
  <si>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</si>
  <si>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</si>
  <si>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</si>
  <si>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</si>
  <si>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</si>
  <si>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</si>
  <si>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</si>
  <si>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</si>
  <si>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</si>
  <si>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</si>
  <si>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</si>
  <si>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</si>
  <si>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</si>
  <si>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</si>
  <si>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</si>
  <si>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</si>
  <si>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</si>
  <si>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</si>
  <si>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</si>
  <si>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</si>
  <si>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</si>
  <si>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</si>
  <si>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</si>
  <si>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</si>
  <si>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</si>
  <si>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</si>
  <si>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</si>
  <si>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</si>
  <si>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</si>
  <si>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</si>
  <si>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</si>
  <si>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</si>
  <si>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</si>
  <si>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</si>
  <si>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</si>
  <si>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</si>
  <si>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</si>
  <si>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</si>
  <si>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</si>
  <si>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</si>
  <si>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</si>
  <si>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</si>
  <si>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</si>
  <si>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6"/>
  </si>
  <si>
    <t xml:space="preserve">　現在は経費回収率90％と、他団体よりも高い水準にある。令和元年10月に行った使用料改定により、一定期間はこの水準を維持できると思われるが、期間経過後は人口減による使用料収入の減が見込まれる。
　今後の施設更新が過度な投資とならないよう、現在策定中であるストックマネジメント計画を活用する等、十分に検討するとともに、維持管理経費の削減に努める。
</t>
    <rPh sb="1" eb="3">
      <t>ゲンザイ</t>
    </rPh>
    <rPh sb="4" eb="6">
      <t>ケイヒ</t>
    </rPh>
    <rPh sb="6" eb="8">
      <t>カイシュウ</t>
    </rPh>
    <rPh sb="8" eb="9">
      <t>リツ</t>
    </rPh>
    <rPh sb="14" eb="15">
      <t>タ</t>
    </rPh>
    <rPh sb="15" eb="17">
      <t>ダンタイ</t>
    </rPh>
    <rPh sb="20" eb="21">
      <t>タカ</t>
    </rPh>
    <rPh sb="22" eb="24">
      <t>スイジュン</t>
    </rPh>
    <rPh sb="28" eb="29">
      <t>レイ</t>
    </rPh>
    <rPh sb="29" eb="30">
      <t>ワ</t>
    </rPh>
    <rPh sb="30" eb="32">
      <t>ガンネン</t>
    </rPh>
    <rPh sb="34" eb="35">
      <t>ツキ</t>
    </rPh>
    <rPh sb="36" eb="37">
      <t>オコナ</t>
    </rPh>
    <rPh sb="39" eb="42">
      <t>シヨウリョウ</t>
    </rPh>
    <rPh sb="42" eb="44">
      <t>カイテイ</t>
    </rPh>
    <rPh sb="48" eb="50">
      <t>イッテイ</t>
    </rPh>
    <rPh sb="50" eb="52">
      <t>キカン</t>
    </rPh>
    <rPh sb="55" eb="57">
      <t>スイジュン</t>
    </rPh>
    <rPh sb="58" eb="60">
      <t>イジ</t>
    </rPh>
    <rPh sb="64" eb="65">
      <t>オモ</t>
    </rPh>
    <rPh sb="70" eb="72">
      <t>キカン</t>
    </rPh>
    <rPh sb="72" eb="74">
      <t>ケイカ</t>
    </rPh>
    <rPh sb="74" eb="75">
      <t>ゴ</t>
    </rPh>
    <rPh sb="76" eb="78">
      <t>ジンコウ</t>
    </rPh>
    <rPh sb="78" eb="79">
      <t>ゲン</t>
    </rPh>
    <rPh sb="82" eb="85">
      <t>シヨウリョウ</t>
    </rPh>
    <rPh sb="85" eb="87">
      <t>シュウニュウ</t>
    </rPh>
    <rPh sb="88" eb="89">
      <t>ゲン</t>
    </rPh>
    <rPh sb="90" eb="92">
      <t>ミコ</t>
    </rPh>
    <rPh sb="98" eb="100">
      <t>コンゴ</t>
    </rPh>
    <rPh sb="101" eb="103">
      <t>シセツ</t>
    </rPh>
    <rPh sb="103" eb="105">
      <t>コウシン</t>
    </rPh>
    <rPh sb="119" eb="121">
      <t>ゲンザイ</t>
    </rPh>
    <rPh sb="121" eb="124">
      <t>サクテイチュウ</t>
    </rPh>
    <rPh sb="137" eb="139">
      <t>ケイカク</t>
    </rPh>
    <rPh sb="140" eb="142">
      <t>カツヨウ</t>
    </rPh>
    <rPh sb="144" eb="145">
      <t>ナド</t>
    </rPh>
    <phoneticPr fontId="16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</si>
  <si>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近年、汚水処理原価は元利償還額の減少に伴い減少傾向にある。平成29年度は特別な支出があったことから処理原価が増加に転じたが、概ね元の水準となった。　
　また、令和元年10月に使用料の改定を行ったことから、次年度の経費回収率においては、一定の改善が図られるものと思われる。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53" eb="155">
      <t>コンゴ</t>
    </rPh>
    <rPh sb="156" eb="159">
      <t>チホウサイ</t>
    </rPh>
    <rPh sb="159" eb="161">
      <t>ザンダカ</t>
    </rPh>
    <rPh sb="162" eb="164">
      <t>テイゲン</t>
    </rPh>
    <rPh sb="165" eb="167">
      <t>ミコ</t>
    </rPh>
    <rPh sb="181" eb="182">
      <t>ヒク</t>
    </rPh>
    <rPh sb="225" eb="227">
      <t>ヒツヨウ</t>
    </rPh>
    <rPh sb="237" eb="239">
      <t>ケイヒ</t>
    </rPh>
    <rPh sb="239" eb="241">
      <t>カイシュウ</t>
    </rPh>
    <rPh sb="241" eb="242">
      <t>リツ</t>
    </rPh>
    <rPh sb="245" eb="247">
      <t>キンネン</t>
    </rPh>
    <rPh sb="248" eb="250">
      <t>オスイ</t>
    </rPh>
    <rPh sb="250" eb="252">
      <t>ショリ</t>
    </rPh>
    <rPh sb="252" eb="254">
      <t>ゲンカ</t>
    </rPh>
    <rPh sb="266" eb="267">
      <t>ゲン</t>
    </rPh>
    <rPh sb="267" eb="268">
      <t>ショウ</t>
    </rPh>
    <rPh sb="268" eb="270">
      <t>ケイコウ</t>
    </rPh>
    <rPh sb="274" eb="276">
      <t>ヘイセイ</t>
    </rPh>
    <rPh sb="278" eb="280">
      <t>ネンド</t>
    </rPh>
    <rPh sb="281" eb="283">
      <t>トクベツ</t>
    </rPh>
    <rPh sb="284" eb="286">
      <t>シシュツ</t>
    </rPh>
    <rPh sb="294" eb="296">
      <t>ショリ</t>
    </rPh>
    <rPh sb="296" eb="298">
      <t>ゲンカ</t>
    </rPh>
    <rPh sb="299" eb="301">
      <t>ゾウカ</t>
    </rPh>
    <rPh sb="302" eb="303">
      <t>テン</t>
    </rPh>
    <rPh sb="307" eb="308">
      <t>オオム</t>
    </rPh>
    <rPh sb="309" eb="310">
      <t>モト</t>
    </rPh>
    <rPh sb="311" eb="313">
      <t>スイジュン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</si>
</sst>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B7-4F41-AE8D-8F84B224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43928"/>
        <c:axId val="2007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B7-4F41-AE8D-8F84B224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43928"/>
        <c:axId val="200756192"/>
      </c:lineChart>
      <c:dateAx>
        <c:axId val="86843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56192"/>
        <c:crosses val="autoZero"/>
        <c:auto val="1"/>
        <c:lblOffset val="100"/>
        <c:baseTimeUnit val="years"/>
      </c:dateAx>
      <c:valAx>
        <c:axId val="2007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43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9-455A-96CA-B195E7AA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05008"/>
        <c:axId val="20380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39-455A-96CA-B195E7AA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05008"/>
        <c:axId val="203805432"/>
      </c:lineChart>
      <c:dateAx>
        <c:axId val="20380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05432"/>
        <c:crosses val="autoZero"/>
        <c:auto val="1"/>
        <c:lblOffset val="100"/>
        <c:baseTimeUnit val="years"/>
      </c:dateAx>
      <c:valAx>
        <c:axId val="20380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80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79.94</c:v>
                </c:pt>
                <c:pt idx="1">
                  <c:v>76.81</c:v>
                </c:pt>
                <c:pt idx="2">
                  <c:v>76.709999999999994</c:v>
                </c:pt>
                <c:pt idx="3">
                  <c:v>74.69</c:v>
                </c:pt>
                <c:pt idx="4">
                  <c:v>92.71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D2-490C-B7EE-B76A9DCD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06704"/>
        <c:axId val="20380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D2-490C-B7EE-B76A9DCD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06704"/>
        <c:axId val="203807128"/>
      </c:lineChart>
      <c:dateAx>
        <c:axId val="20380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07128"/>
        <c:crosses val="autoZero"/>
        <c:auto val="1"/>
        <c:lblOffset val="100"/>
        <c:baseTimeUnit val="years"/>
      </c:dateAx>
      <c:valAx>
        <c:axId val="20380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80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69.14</c:v>
                </c:pt>
                <c:pt idx="1">
                  <c:v>70.7</c:v>
                </c:pt>
                <c:pt idx="2">
                  <c:v>74.150000000000006</c:v>
                </c:pt>
                <c:pt idx="3">
                  <c:v>77.53</c:v>
                </c:pt>
                <c:pt idx="4">
                  <c:v>80.760000000000005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27-4260-A73B-491110CE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52216"/>
        <c:axId val="868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27-4260-A73B-491110CE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52216"/>
        <c:axId val="86867328"/>
      </c:lineChart>
      <c:dateAx>
        <c:axId val="86852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67328"/>
        <c:crosses val="autoZero"/>
        <c:auto val="1"/>
        <c:lblOffset val="100"/>
        <c:baseTimeUnit val="years"/>
      </c:dateAx>
      <c:valAx>
        <c:axId val="868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5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1A-40A8-911D-471D70B3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77176"/>
        <c:axId val="20077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1A-40A8-911D-471D70B3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7176"/>
        <c:axId val="200779504"/>
      </c:lineChart>
      <c:dateAx>
        <c:axId val="141577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79504"/>
        <c:crosses val="autoZero"/>
        <c:auto val="1"/>
        <c:lblOffset val="100"/>
        <c:baseTimeUnit val="years"/>
      </c:dateAx>
      <c:valAx>
        <c:axId val="20077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77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9B-45FF-BB6F-2BB24D19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78232"/>
        <c:axId val="20077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9B-45FF-BB6F-2BB24D19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8232"/>
        <c:axId val="200777808"/>
      </c:lineChart>
      <c:dateAx>
        <c:axId val="200778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77808"/>
        <c:crosses val="autoZero"/>
        <c:auto val="1"/>
        <c:lblOffset val="100"/>
        <c:baseTimeUnit val="years"/>
      </c:dateAx>
      <c:valAx>
        <c:axId val="20077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778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5-4127-B60E-28893FC9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76112"/>
        <c:axId val="20077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5-4127-B60E-28893FC9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6112"/>
        <c:axId val="200775688"/>
      </c:lineChart>
      <c:dateAx>
        <c:axId val="20077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775688"/>
        <c:crosses val="autoZero"/>
        <c:auto val="1"/>
        <c:lblOffset val="100"/>
        <c:baseTimeUnit val="years"/>
      </c:dateAx>
      <c:valAx>
        <c:axId val="20077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77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DA-47A3-8A73-C66972A4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73160"/>
        <c:axId val="20307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DA-47A3-8A73-C66972A4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73160"/>
        <c:axId val="203073584"/>
      </c:lineChart>
      <c:dateAx>
        <c:axId val="20307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73584"/>
        <c:crosses val="autoZero"/>
        <c:auto val="1"/>
        <c:lblOffset val="100"/>
        <c:baseTimeUnit val="years"/>
      </c:dateAx>
      <c:valAx>
        <c:axId val="20307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7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1025.45</c:v>
                </c:pt>
                <c:pt idx="1">
                  <c:v>942.64</c:v>
                </c:pt>
                <c:pt idx="2">
                  <c:v>816.1</c:v>
                </c:pt>
                <c:pt idx="3">
                  <c:v>786.14</c:v>
                </c:pt>
                <c:pt idx="4">
                  <c:v>786.33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AD-43EA-BEAB-8500D701D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74856"/>
        <c:axId val="20307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AD-43EA-BEAB-8500D701D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74856"/>
        <c:axId val="203075280"/>
      </c:lineChart>
      <c:dateAx>
        <c:axId val="20307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75280"/>
        <c:crosses val="autoZero"/>
        <c:auto val="1"/>
        <c:lblOffset val="100"/>
        <c:baseTimeUnit val="years"/>
      </c:dateAx>
      <c:valAx>
        <c:axId val="20307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7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91.72</c:v>
                </c:pt>
                <c:pt idx="1">
                  <c:v>92.05</c:v>
                </c:pt>
                <c:pt idx="2">
                  <c:v>91.43</c:v>
                </c:pt>
                <c:pt idx="3">
                  <c:v>90.15</c:v>
                </c:pt>
                <c:pt idx="4">
                  <c:v>92.21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E-4367-8AE3-6BFB71E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99520"/>
        <c:axId val="20349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E-4367-8AE3-6BFB71E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99520"/>
        <c:axId val="203499944"/>
      </c:lineChart>
      <c:dateAx>
        <c:axId val="20349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499944"/>
        <c:crosses val="autoZero"/>
        <c:auto val="1"/>
        <c:lblOffset val="100"/>
        <c:baseTimeUnit val="years"/>
      </c:dateAx>
      <c:valAx>
        <c:axId val="20349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49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220.85</c:v>
                </c:pt>
                <c:pt idx="1">
                  <c:v>219.07</c:v>
                </c:pt>
                <c:pt idx="2">
                  <c:v>217.81</c:v>
                </c:pt>
                <c:pt idx="3">
                  <c:v>224.69</c:v>
                </c:pt>
                <c:pt idx="4">
                  <c:v>221.22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B8-45D4-ABCE-01E9AAAE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01216"/>
        <c:axId val="20350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B8-45D4-ABCE-01E9AAAE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1216"/>
        <c:axId val="203501640"/>
      </c:lineChart>
      <c:dateAx>
        <c:axId val="20350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01640"/>
        <c:crosses val="autoZero"/>
        <c:auto val="1"/>
        <c:lblOffset val="100"/>
        <c:baseTimeUnit val="years"/>
      </c:dateAx>
      <c:valAx>
        <c:axId val="20350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0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49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鳥取県　倉吉市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47257</v>
      </c>
      <c r="AM8" s="50"/>
      <c r="AN8" s="50"/>
      <c r="AO8" s="50"/>
      <c r="AP8" s="50"/>
      <c r="AQ8" s="50"/>
      <c r="AR8" s="50"/>
      <c r="AS8" s="50"/>
      <c r="AT8" s="45">
        <f>データ!T6</f>
        <v>272.06</v>
      </c>
      <c r="AU8" s="45"/>
      <c r="AV8" s="45"/>
      <c r="AW8" s="45"/>
      <c r="AX8" s="45"/>
      <c r="AY8" s="45"/>
      <c r="AZ8" s="45"/>
      <c r="BA8" s="45"/>
      <c r="BB8" s="45">
        <f>データ!U6</f>
        <v>173.7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4.2300000000000004</v>
      </c>
      <c r="Q10" s="45"/>
      <c r="R10" s="45"/>
      <c r="S10" s="45"/>
      <c r="T10" s="45"/>
      <c r="U10" s="45"/>
      <c r="V10" s="45"/>
      <c r="W10" s="45">
        <f>データ!Q6</f>
        <v>96.23</v>
      </c>
      <c r="X10" s="45"/>
      <c r="Y10" s="45"/>
      <c r="Z10" s="45"/>
      <c r="AA10" s="45"/>
      <c r="AB10" s="45"/>
      <c r="AC10" s="45"/>
      <c r="AD10" s="50">
        <f>データ!R6</f>
        <v>3164</v>
      </c>
      <c r="AE10" s="50"/>
      <c r="AF10" s="50"/>
      <c r="AG10" s="50"/>
      <c r="AH10" s="50"/>
      <c r="AI10" s="50"/>
      <c r="AJ10" s="50"/>
      <c r="AK10" s="2"/>
      <c r="AL10" s="50">
        <f>データ!V6</f>
        <v>1990</v>
      </c>
      <c r="AM10" s="50"/>
      <c r="AN10" s="50"/>
      <c r="AO10" s="50"/>
      <c r="AP10" s="50"/>
      <c r="AQ10" s="50"/>
      <c r="AR10" s="50"/>
      <c r="AS10" s="50"/>
      <c r="AT10" s="45">
        <f>データ!W6</f>
        <v>1.05</v>
      </c>
      <c r="AU10" s="45"/>
      <c r="AV10" s="45"/>
      <c r="AW10" s="45"/>
      <c r="AX10" s="45"/>
      <c r="AY10" s="45"/>
      <c r="AZ10" s="45"/>
      <c r="BA10" s="45"/>
      <c r="BB10" s="45">
        <f>データ!X6</f>
        <v>1895.24</v>
      </c>
      <c r="BC10" s="45"/>
      <c r="BD10" s="45"/>
      <c r="BE10" s="45"/>
      <c r="BF10" s="45"/>
      <c r="BG10" s="45"/>
      <c r="BH10" s="45"/>
      <c r="BI10" s="45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6" t="s">
        <v>24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</row>
    <row r="14" spans="1:78" ht="13.5" customHeight="1">
      <c r="A14" s="2"/>
      <c r="B14" s="78" t="s">
        <v>25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80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113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112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a/32VopVn315xvGVgkWE9ys6/VK5jpP0wz4QZXn/uoG6SR1rxmfp5zdQccB91QU5VePoyMqJgXENCp3FR+GMQw==" saltValue="wTKkagWUYQ+piiXmzx1iM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>
      <c r="A6" s="28" t="s">
        <v>97</v>
      </c>
      <c r="B6" s="33">
        <f>B7</f>
        <v>2018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4.2300000000000004</v>
      </c>
      <c r="Q6" s="34">
        <f t="shared" si="3"/>
        <v>96.23</v>
      </c>
      <c r="R6" s="34">
        <f t="shared" si="3"/>
        <v>3164</v>
      </c>
      <c r="S6" s="34">
        <f t="shared" si="3"/>
        <v>47257</v>
      </c>
      <c r="T6" s="34">
        <f t="shared" si="3"/>
        <v>272.06</v>
      </c>
      <c r="U6" s="34">
        <f t="shared" si="3"/>
        <v>173.7</v>
      </c>
      <c r="V6" s="34">
        <f t="shared" si="3"/>
        <v>1990</v>
      </c>
      <c r="W6" s="34">
        <f t="shared" si="3"/>
        <v>1.05</v>
      </c>
      <c r="X6" s="34">
        <f t="shared" si="3"/>
        <v>1895.24</v>
      </c>
      <c r="Y6" s="35">
        <f>IF(Y7="",NA(),Y7)</f>
        <v>69.14</v>
      </c>
      <c r="Z6" s="35">
        <f t="shared" ref="Z6:AH6" si="4">IF(Z7="",NA(),Z7)</f>
        <v>70.7</v>
      </c>
      <c r="AA6" s="35">
        <f t="shared" si="4"/>
        <v>74.150000000000006</v>
      </c>
      <c r="AB6" s="35">
        <f t="shared" si="4"/>
        <v>77.53</v>
      </c>
      <c r="AC6" s="35">
        <f t="shared" si="4"/>
        <v>80.760000000000005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1025.45</v>
      </c>
      <c r="BG6" s="35">
        <f t="shared" ref="BG6:BO6" si="7">IF(BG7="",NA(),BG7)</f>
        <v>942.64</v>
      </c>
      <c r="BH6" s="35">
        <f t="shared" si="7"/>
        <v>816.1</v>
      </c>
      <c r="BI6" s="35">
        <f t="shared" si="7"/>
        <v>786.14</v>
      </c>
      <c r="BJ6" s="35">
        <f t="shared" si="7"/>
        <v>786.33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91.72</v>
      </c>
      <c r="BR6" s="35">
        <f t="shared" ref="BR6:BZ6" si="8">IF(BR7="",NA(),BR7)</f>
        <v>92.05</v>
      </c>
      <c r="BS6" s="35">
        <f t="shared" si="8"/>
        <v>91.43</v>
      </c>
      <c r="BT6" s="35">
        <f t="shared" si="8"/>
        <v>90.15</v>
      </c>
      <c r="BU6" s="35">
        <f t="shared" si="8"/>
        <v>92.21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220.85</v>
      </c>
      <c r="CC6" s="35">
        <f t="shared" ref="CC6:CK6" si="9">IF(CC7="",NA(),CC7)</f>
        <v>219.07</v>
      </c>
      <c r="CD6" s="35">
        <f t="shared" si="9"/>
        <v>217.81</v>
      </c>
      <c r="CE6" s="35">
        <f t="shared" si="9"/>
        <v>224.69</v>
      </c>
      <c r="CF6" s="35">
        <f t="shared" si="9"/>
        <v>221.22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79.94</v>
      </c>
      <c r="CY6" s="35">
        <f t="shared" ref="CY6:DG6" si="11">IF(CY7="",NA(),CY7)</f>
        <v>76.81</v>
      </c>
      <c r="CZ6" s="35">
        <f t="shared" si="11"/>
        <v>76.709999999999994</v>
      </c>
      <c r="DA6" s="35">
        <f t="shared" si="11"/>
        <v>74.69</v>
      </c>
      <c r="DB6" s="35">
        <f t="shared" si="11"/>
        <v>92.71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>
      <c r="A7" s="28"/>
      <c r="B7" s="37">
        <v>2018</v>
      </c>
      <c r="C7" s="37">
        <v>312037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4.2300000000000004</v>
      </c>
      <c r="Q7" s="38">
        <v>96.23</v>
      </c>
      <c r="R7" s="38">
        <v>3164</v>
      </c>
      <c r="S7" s="38">
        <v>47257</v>
      </c>
      <c r="T7" s="38">
        <v>272.06</v>
      </c>
      <c r="U7" s="38">
        <v>173.7</v>
      </c>
      <c r="V7" s="38">
        <v>1990</v>
      </c>
      <c r="W7" s="38">
        <v>1.05</v>
      </c>
      <c r="X7" s="38">
        <v>1895.24</v>
      </c>
      <c r="Y7" s="38">
        <v>69.14</v>
      </c>
      <c r="Z7" s="38">
        <v>70.7</v>
      </c>
      <c r="AA7" s="38">
        <v>74.150000000000006</v>
      </c>
      <c r="AB7" s="38">
        <v>77.53</v>
      </c>
      <c r="AC7" s="38">
        <v>80.760000000000005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1025.45</v>
      </c>
      <c r="BG7" s="38">
        <v>942.64</v>
      </c>
      <c r="BH7" s="38">
        <v>816.1</v>
      </c>
      <c r="BI7" s="38">
        <v>786.14</v>
      </c>
      <c r="BJ7" s="38">
        <v>786.33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91.72</v>
      </c>
      <c r="BR7" s="38">
        <v>92.05</v>
      </c>
      <c r="BS7" s="38">
        <v>91.43</v>
      </c>
      <c r="BT7" s="38">
        <v>90.15</v>
      </c>
      <c r="BU7" s="38">
        <v>92.21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220.85</v>
      </c>
      <c r="CC7" s="38">
        <v>219.07</v>
      </c>
      <c r="CD7" s="38">
        <v>217.81</v>
      </c>
      <c r="CE7" s="38">
        <v>224.69</v>
      </c>
      <c r="CF7" s="38">
        <v>221.22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79.94</v>
      </c>
      <c r="CY7" s="38">
        <v>76.81</v>
      </c>
      <c r="CZ7" s="38">
        <v>76.709999999999994</v>
      </c>
      <c r="DA7" s="38">
        <v>74.69</v>
      </c>
      <c r="DB7" s="38">
        <v>92.71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