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iwagakik\Desktop\【経営比較分析表】2019_312037\"/>
    </mc:Choice>
  </mc:AlternateContent>
  <xr:revisionPtr revIDLastSave="0" documentId="13_ncr:1_{0428B86D-AAF2-4657-81C7-9D4DC1A09AAD}" xr6:coauthVersionLast="36" xr6:coauthVersionMax="36" xr10:uidLastSave="{00000000-0000-0000-0000-000000000000}"/>
  <workbookProtection workbookAlgorithmName="SHA-512" workbookHashValue="4HyFEcxZ0Y9AvqHNiLtsC4kSPl7FR9JYHmLsZ59jzfmQBKqPtCcg0oUsU71spEBByT/I72mOQ8KpB7gRPoiogg==" workbookSaltValue="/zF/zYJdDB3YKKDN/aXihA==" workbookSpinCount="100000" lockStructure="1"/>
  <bookViews>
    <workbookView xWindow="0" yWindow="0" windowWidth="21600" windowHeight="94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10" i="4"/>
  <c r="BB8" i="4"/>
  <c r="AL8" i="4"/>
  <c r="AD8" i="4"/>
  <c r="W8" i="4"/>
  <c r="I8" i="4"/>
  <c r="B8" i="4"/>
  <c r="B6" i="4"/>
</calcChain>
</file>

<file path=xl/sharedStrings.xml><?xml version="1.0" encoding="utf-8"?>
<sst xmlns="http://schemas.openxmlformats.org/spreadsheetml/2006/main" count="233" uniqueCount="121">
  <si>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</si>
  <si>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</si>
  <si>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</si>
  <si>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</si>
  <si>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</si>
  <si>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</si>
  <si>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</si>
  <si>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</si>
  <si>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</si>
  <si>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</si>
  <si>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</si>
  <si>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</si>
  <si>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</si>
  <si>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</si>
  <si>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</si>
  <si>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</si>
  <si>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</si>
  <si>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</si>
  <si>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</si>
  <si>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</si>
  <si>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</si>
  <si>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</si>
  <si>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</si>
  <si>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</si>
  <si>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</si>
  <si>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</si>
  <si>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</si>
  <si>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</si>
  <si>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</si>
  <si>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</si>
  <si>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</si>
  <si>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</si>
  <si>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</si>
  <si>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</si>
  <si>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</si>
  <si>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</si>
  <si>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</si>
  <si>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</si>
  <si>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</si>
  <si>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</si>
  <si>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</si>
  <si>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</si>
  <si>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</si>
  <si>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</si>
  <si>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</si>
  <si>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</si>
  <si>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</si>
  <si>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</si>
  <si>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</si>
  <si>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</si>
  <si>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</si>
  <si>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</si>
  <si>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</si>
  <si>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</si>
  <si>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</si>
  <si>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</si>
  <si>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</si>
  <si>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</si>
  <si>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</si>
  <si>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</si>
  <si>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</si>
  <si>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</si>
  <si>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</si>
  <si>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</si>
  <si>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</si>
  <si>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</si>
  <si>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</si>
  <si>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</si>
  <si>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</si>
  <si>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</si>
  <si>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</si>
  <si>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</si>
  <si>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</si>
  <si>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</si>
  <si>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</si>
  <si>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</si>
  <si>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</si>
  <si>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</si>
  <si>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</si>
  <si>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</si>
  <si>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</si>
  <si>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</si>
  <si>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</si>
  <si>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</si>
  <si>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</si>
  <si>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</si>
  <si>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</si>
  <si>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</si>
  <si>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</si>
  <si>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</si>
  <si>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</si>
  <si>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</si>
  <si>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</si>
  <si>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</si>
  <si>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</si>
  <si>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</si>
  <si>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</si>
  <si>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</si>
  <si>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</si>
  <si>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</si>
  <si>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</si>
  <si>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</si>
  <si>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</si>
  <si>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</si>
  <si>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</si>
  <si>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</si>
  <si>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</si>
  <si>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</si>
  <si>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</si>
  <si>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</si>
  <si>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</si>
  <si>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</si>
  <si>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</si>
  <si>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</si>
  <si>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</si>
  <si>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</si>
  <si>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</si>
  <si>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</si>
  <si>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③管路更新率は、非常に低いが企業債残高対給水収益比率が高く、管路更新が進まない状態である。平成30年度は富海配水管布設工事を行ったため、0.24ポイント高くなっている。
　簡易水道は、固定資産台帳を作成していなかったために管路経年化率が不明であり、老朽化の状況が把握しづらい状態であった。平成28年度に固定資産台帳を整備して老朽化の状況を把握し、平成28年度から平成29年度にかけて管路更新計画の策定について外部委託を行った。</t>
    <phoneticPr fontId="4"/>
  </si>
  <si>
    <t>　平成27年度に施設・管路の台帳整備を外部委託し、平成28年度に固定資産台帳の整備を行った。また、平成28年度から平成29年度にかけて施設・管路の更新計画の策定について外部委託を行った。これらを基に、施設のダウンサイジング、管路更新等の長期的な更新計画と財政計画とのバランスをとった経営戦略を平成30年度に策定した。
　また、令和２年度から地方公営企業法の全部を適用し、上水道と一つの会計で経理することとしている。</t>
    <rPh sb="163" eb="165">
      <t>レイワ</t>
    </rPh>
    <rPh sb="166" eb="168">
      <t>ネンド</t>
    </rPh>
    <rPh sb="178" eb="180">
      <t>ゼンブ</t>
    </rPh>
    <rPh sb="181" eb="183">
      <t>テキヨウ</t>
    </rPh>
    <rPh sb="185" eb="188">
      <t>ジョウスイドウ</t>
    </rPh>
    <rPh sb="189" eb="190">
      <t>ヒト</t>
    </rPh>
    <rPh sb="192" eb="194">
      <t>カイケイ</t>
    </rPh>
    <rPh sb="195" eb="197">
      <t>ケイリ</t>
    </rPh>
    <phoneticPr fontId="5"/>
  </si>
  <si>
    <t>①収益的収支比率は、収益的収入から除かれる企業債償還金の繰出基準（一般会計繰入金）が企業債償還金の増加に伴い増加傾向にあり、比率が年々減少している。
④企業債残高対給水収益比率は、企業債残高が減少傾向であるため、比率も減少傾向であるが、令和元年度は人口減少による給水収益の減で比率は増加した。
⑤料金回収率と⑥給水原価は、近年、経費回収率、汚水処理原価とも、元利償還額が減少傾向にあり、比率は良くなっている。水道料金を上水道と同じ料金体系にしているため供給単価が類似団体より安価となり、結果として料金回収率が類似団体平均値より悪くなっている。上水道と同様に、人口減少に伴い給水収益が減少傾向にあるため、将来的には料金改定を行わざるを得ない状況である。
⑦施設利用率と⑧有収率は、漏水に伴う配水量が増加しているため、施設利用率は横ばいであるが、有収率は減少傾向である。施設利用率が類似団体平均値と比べて悪く、施設更新の際にはダウンサイジングが必要である。</t>
    <rPh sb="119" eb="121">
      <t>レイワ</t>
    </rPh>
    <rPh sb="121" eb="122">
      <t>モト</t>
    </rPh>
    <rPh sb="122" eb="124">
      <t>ネンド</t>
    </rPh>
    <rPh sb="125" eb="127">
      <t>ジンコウ</t>
    </rPh>
    <rPh sb="127" eb="129">
      <t>ゲンショウ</t>
    </rPh>
    <rPh sb="132" eb="134">
      <t>キュウスイ</t>
    </rPh>
    <rPh sb="134" eb="136">
      <t>シュウエキ</t>
    </rPh>
    <rPh sb="137" eb="138">
      <t>ゲン</t>
    </rPh>
    <rPh sb="139" eb="141">
      <t>ヒリツ</t>
    </rPh>
    <rPh sb="142" eb="144">
      <t>ゾウカ</t>
    </rPh>
    <rPh sb="195" eb="197">
      <t>ヒリツ</t>
    </rPh>
    <rPh sb="198" eb="199">
      <t>ヨ</t>
    </rPh>
    <rPh sb="217" eb="219">
      <t>リョウキン</t>
    </rPh>
    <rPh sb="219" eb="221">
      <t>タイケイ</t>
    </rPh>
    <rPh sb="337" eb="340">
      <t>ユウシュウリツ</t>
    </rPh>
    <rPh sb="342" eb="344">
      <t>ロウスイ</t>
    </rPh>
    <rPh sb="351" eb="353">
      <t>ゾウカ</t>
    </rPh>
    <rPh sb="360" eb="362">
      <t>シセツ</t>
    </rPh>
    <rPh sb="362" eb="364">
      <t>リヨウ</t>
    </rPh>
    <rPh sb="364" eb="365">
      <t>リツ</t>
    </rPh>
    <rPh sb="366" eb="367">
      <t>ヨコ</t>
    </rPh>
    <rPh sb="386" eb="388">
      <t>シセツ</t>
    </rPh>
    <rPh sb="388" eb="390">
      <t>リヨウ</t>
    </rPh>
    <rPh sb="390" eb="391">
      <t>リツ</t>
    </rPh>
    <rPh sb="392" eb="394">
      <t>ルイジ</t>
    </rPh>
    <rPh sb="394" eb="396">
      <t>ダンタイ</t>
    </rPh>
    <rPh sb="396" eb="398">
      <t>ヘイキン</t>
    </rPh>
    <rPh sb="398" eb="399">
      <t>チ</t>
    </rPh>
    <rPh sb="400" eb="401">
      <t>クラ</t>
    </rPh>
    <rPh sb="403" eb="404">
      <t>ワル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</si>
</sst>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0.38</c:v>
                </c:pt>
                <c:pt idx="1">
                  <c:v>0.37</c:v>
                </c:pt>
                <c:pt idx="2">
                  <c:v>0.3</c:v>
                </c:pt>
                <c:pt idx="3">
                  <c:v>0.54</c:v>
                </c:pt>
                <c:pt idx="4">
                  <c:v>0.04</c:v>
                </c:pt>
              </c:numCache>
            </c:numRef>
          </c:val>
          <c:extLst>
            <c:ext xmlns:c16="http://schemas.microsoft.com/office/drawing/2014/chart" uri="{C3380CC4-5D6E-409C-BE32-E72D297353CC}">
              <c16:uniqueId val="{00000000-A411-4F06-92D5-B86AAB0752C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A411-4F06-92D5-B86AAB0752C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43.96</c:v>
                </c:pt>
                <c:pt idx="1">
                  <c:v>49.4</c:v>
                </c:pt>
                <c:pt idx="2">
                  <c:v>44.08</c:v>
                </c:pt>
                <c:pt idx="3">
                  <c:v>45.44</c:v>
                </c:pt>
                <c:pt idx="4">
                  <c:v>45.88</c:v>
                </c:pt>
              </c:numCache>
            </c:numRef>
          </c:val>
          <c:extLst>
            <c:ext xmlns:c16="http://schemas.microsoft.com/office/drawing/2014/chart" uri="{C3380CC4-5D6E-409C-BE32-E72D297353CC}">
              <c16:uniqueId val="{00000000-141D-4A9E-A11B-DC0C4660A18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141D-4A9E-A11B-DC0C4660A18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68.3</c:v>
                </c:pt>
                <c:pt idx="1">
                  <c:v>58.12</c:v>
                </c:pt>
                <c:pt idx="2">
                  <c:v>66.39</c:v>
                </c:pt>
                <c:pt idx="3">
                  <c:v>62.72</c:v>
                </c:pt>
                <c:pt idx="4">
                  <c:v>61.13</c:v>
                </c:pt>
              </c:numCache>
            </c:numRef>
          </c:val>
          <c:extLst>
            <c:ext xmlns:c16="http://schemas.microsoft.com/office/drawing/2014/chart" uri="{C3380CC4-5D6E-409C-BE32-E72D297353CC}">
              <c16:uniqueId val="{00000000-F43D-4D39-917E-E15661103A2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F43D-4D39-917E-E15661103A2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69.599999999999994</c:v>
                </c:pt>
                <c:pt idx="1">
                  <c:v>76.27</c:v>
                </c:pt>
                <c:pt idx="2">
                  <c:v>80.569999999999993</c:v>
                </c:pt>
                <c:pt idx="3">
                  <c:v>78.150000000000006</c:v>
                </c:pt>
                <c:pt idx="4">
                  <c:v>77.040000000000006</c:v>
                </c:pt>
              </c:numCache>
            </c:numRef>
          </c:val>
          <c:extLst>
            <c:ext xmlns:c16="http://schemas.microsoft.com/office/drawing/2014/chart" uri="{C3380CC4-5D6E-409C-BE32-E72D297353CC}">
              <c16:uniqueId val="{00000000-DAE3-4109-9F0C-A940D3D5440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DAE3-4109-9F0C-A940D3D5440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E9-48F9-8614-E158F75F0E6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E9-48F9-8614-E158F75F0E6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87-45A1-97F5-D61EFF4BB08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87-45A1-97F5-D61EFF4BB08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9C-432D-A198-7CDAB7A1FCA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9C-432D-A198-7CDAB7A1FCA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20-468E-988B-C39916CA13C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20-468E-988B-C39916CA13C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1166.08</c:v>
                </c:pt>
                <c:pt idx="1">
                  <c:v>1182.51</c:v>
                </c:pt>
                <c:pt idx="2">
                  <c:v>1104.1500000000001</c:v>
                </c:pt>
                <c:pt idx="3">
                  <c:v>1046.08</c:v>
                </c:pt>
                <c:pt idx="4">
                  <c:v>1099.6500000000001</c:v>
                </c:pt>
              </c:numCache>
            </c:numRef>
          </c:val>
          <c:extLst>
            <c:ext xmlns:c16="http://schemas.microsoft.com/office/drawing/2014/chart" uri="{C3380CC4-5D6E-409C-BE32-E72D297353CC}">
              <c16:uniqueId val="{00000000-2B2B-4677-A33D-337E82CDD77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2B2B-4677-A33D-337E82CDD77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44.39</c:v>
                </c:pt>
                <c:pt idx="1">
                  <c:v>46.5</c:v>
                </c:pt>
                <c:pt idx="2">
                  <c:v>42.15</c:v>
                </c:pt>
                <c:pt idx="3">
                  <c:v>49.42</c:v>
                </c:pt>
                <c:pt idx="4">
                  <c:v>46.1</c:v>
                </c:pt>
              </c:numCache>
            </c:numRef>
          </c:val>
          <c:extLst>
            <c:ext xmlns:c16="http://schemas.microsoft.com/office/drawing/2014/chart" uri="{C3380CC4-5D6E-409C-BE32-E72D297353CC}">
              <c16:uniqueId val="{00000000-DDAB-4415-BB3B-EF1D149CCD5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DDAB-4415-BB3B-EF1D149CCD5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322.12</c:v>
                </c:pt>
                <c:pt idx="1">
                  <c:v>306.61</c:v>
                </c:pt>
                <c:pt idx="2">
                  <c:v>337.28</c:v>
                </c:pt>
                <c:pt idx="3">
                  <c:v>297.62</c:v>
                </c:pt>
                <c:pt idx="4">
                  <c:v>289.57</c:v>
                </c:pt>
              </c:numCache>
            </c:numRef>
          </c:val>
          <c:extLst>
            <c:ext xmlns:c16="http://schemas.microsoft.com/office/drawing/2014/chart" uri="{C3380CC4-5D6E-409C-BE32-E72D297353CC}">
              <c16:uniqueId val="{00000000-95C8-4938-8B49-4DDD1B6F5A9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95C8-4938-8B49-4DDD1B6F5A9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鳥取県　倉吉市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46731</v>
      </c>
      <c r="AM8" s="51"/>
      <c r="AN8" s="51"/>
      <c r="AO8" s="51"/>
      <c r="AP8" s="51"/>
      <c r="AQ8" s="51"/>
      <c r="AR8" s="51"/>
      <c r="AS8" s="51"/>
      <c r="AT8" s="47">
        <f>データ!$S$6</f>
        <v>272.06</v>
      </c>
      <c r="AU8" s="47"/>
      <c r="AV8" s="47"/>
      <c r="AW8" s="47"/>
      <c r="AX8" s="47"/>
      <c r="AY8" s="47"/>
      <c r="AZ8" s="47"/>
      <c r="BA8" s="47"/>
      <c r="BB8" s="47">
        <f>データ!$T$6</f>
        <v>171.77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11.39</v>
      </c>
      <c r="Q10" s="47"/>
      <c r="R10" s="47"/>
      <c r="S10" s="47"/>
      <c r="T10" s="47"/>
      <c r="U10" s="47"/>
      <c r="V10" s="47"/>
      <c r="W10" s="51">
        <f>データ!$Q$6</f>
        <v>2356</v>
      </c>
      <c r="X10" s="51"/>
      <c r="Y10" s="51"/>
      <c r="Z10" s="51"/>
      <c r="AA10" s="51"/>
      <c r="AB10" s="51"/>
      <c r="AC10" s="51"/>
      <c r="AD10" s="2"/>
      <c r="AE10" s="2"/>
      <c r="AF10" s="2"/>
      <c r="AG10" s="2"/>
      <c r="AH10" s="2"/>
      <c r="AI10" s="2"/>
      <c r="AJ10" s="2"/>
      <c r="AK10" s="2"/>
      <c r="AL10" s="51">
        <f>データ!$U$6</f>
        <v>5293</v>
      </c>
      <c r="AM10" s="51"/>
      <c r="AN10" s="51"/>
      <c r="AO10" s="51"/>
      <c r="AP10" s="51"/>
      <c r="AQ10" s="51"/>
      <c r="AR10" s="51"/>
      <c r="AS10" s="51"/>
      <c r="AT10" s="47">
        <f>データ!$V$6</f>
        <v>29.3</v>
      </c>
      <c r="AU10" s="47"/>
      <c r="AV10" s="47"/>
      <c r="AW10" s="47"/>
      <c r="AX10" s="47"/>
      <c r="AY10" s="47"/>
      <c r="AZ10" s="47"/>
      <c r="BA10" s="47"/>
      <c r="BB10" s="47">
        <f>データ!$W$6</f>
        <v>180.65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120</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6" t="s">
        <v>26</v>
      </c>
      <c r="BM45" s="77"/>
      <c r="BN45" s="77"/>
      <c r="BO45" s="77"/>
      <c r="BP45" s="77"/>
      <c r="BQ45" s="77"/>
      <c r="BR45" s="77"/>
      <c r="BS45" s="77"/>
      <c r="BT45" s="77"/>
      <c r="BU45" s="77"/>
      <c r="BV45" s="77"/>
      <c r="BW45" s="77"/>
      <c r="BX45" s="77"/>
      <c r="BY45" s="77"/>
      <c r="BZ45" s="7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9"/>
      <c r="BM46" s="80"/>
      <c r="BN46" s="80"/>
      <c r="BO46" s="80"/>
      <c r="BP46" s="80"/>
      <c r="BQ46" s="80"/>
      <c r="BR46" s="80"/>
      <c r="BS46" s="80"/>
      <c r="BT46" s="80"/>
      <c r="BU46" s="80"/>
      <c r="BV46" s="80"/>
      <c r="BW46" s="80"/>
      <c r="BX46" s="80"/>
      <c r="BY46" s="80"/>
      <c r="BZ46" s="8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118</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119</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44</v>
      </c>
      <c r="O85" s="27" t="str">
        <f>データ!EN6</f>
        <v>【0.56】</v>
      </c>
    </row>
  </sheetData>
  <sheetProtection algorithmName="SHA-512" hashValue="e8C2CzBkpXt4Dem3SizMxm9MZa85DqM7cEXQc4I4eQEc48tHTdXh/aaSOkiowyq2qgeN+iW31UX3E1qtc1fmUg==" saltValue="2QSRFa1IXrD3MnbAd/yI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47</v>
      </c>
      <c r="B3" s="30" t="s">
        <v>48</v>
      </c>
      <c r="C3" s="30" t="s">
        <v>49</v>
      </c>
      <c r="D3" s="30" t="s">
        <v>50</v>
      </c>
      <c r="E3" s="30" t="s">
        <v>51</v>
      </c>
      <c r="F3" s="30" t="s">
        <v>52</v>
      </c>
      <c r="G3" s="30" t="s">
        <v>53</v>
      </c>
      <c r="H3" s="83" t="s">
        <v>54</v>
      </c>
      <c r="I3" s="84"/>
      <c r="J3" s="84"/>
      <c r="K3" s="84"/>
      <c r="L3" s="84"/>
      <c r="M3" s="84"/>
      <c r="N3" s="84"/>
      <c r="O3" s="84"/>
      <c r="P3" s="84"/>
      <c r="Q3" s="84"/>
      <c r="R3" s="84"/>
      <c r="S3" s="84"/>
      <c r="T3" s="84"/>
      <c r="U3" s="84"/>
      <c r="V3" s="84"/>
      <c r="W3" s="85"/>
      <c r="X3" s="89" t="s">
        <v>55</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56</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57</v>
      </c>
      <c r="B4" s="31"/>
      <c r="C4" s="31"/>
      <c r="D4" s="31"/>
      <c r="E4" s="31"/>
      <c r="F4" s="31"/>
      <c r="G4" s="31"/>
      <c r="H4" s="86"/>
      <c r="I4" s="87"/>
      <c r="J4" s="87"/>
      <c r="K4" s="87"/>
      <c r="L4" s="87"/>
      <c r="M4" s="87"/>
      <c r="N4" s="87"/>
      <c r="O4" s="87"/>
      <c r="P4" s="87"/>
      <c r="Q4" s="87"/>
      <c r="R4" s="87"/>
      <c r="S4" s="87"/>
      <c r="T4" s="87"/>
      <c r="U4" s="87"/>
      <c r="V4" s="87"/>
      <c r="W4" s="88"/>
      <c r="X4" s="82" t="s">
        <v>58</v>
      </c>
      <c r="Y4" s="82"/>
      <c r="Z4" s="82"/>
      <c r="AA4" s="82"/>
      <c r="AB4" s="82"/>
      <c r="AC4" s="82"/>
      <c r="AD4" s="82"/>
      <c r="AE4" s="82"/>
      <c r="AF4" s="82"/>
      <c r="AG4" s="82"/>
      <c r="AH4" s="82"/>
      <c r="AI4" s="82" t="s">
        <v>59</v>
      </c>
      <c r="AJ4" s="82"/>
      <c r="AK4" s="82"/>
      <c r="AL4" s="82"/>
      <c r="AM4" s="82"/>
      <c r="AN4" s="82"/>
      <c r="AO4" s="82"/>
      <c r="AP4" s="82"/>
      <c r="AQ4" s="82"/>
      <c r="AR4" s="82"/>
      <c r="AS4" s="82"/>
      <c r="AT4" s="82" t="s">
        <v>60</v>
      </c>
      <c r="AU4" s="82"/>
      <c r="AV4" s="82"/>
      <c r="AW4" s="82"/>
      <c r="AX4" s="82"/>
      <c r="AY4" s="82"/>
      <c r="AZ4" s="82"/>
      <c r="BA4" s="82"/>
      <c r="BB4" s="82"/>
      <c r="BC4" s="82"/>
      <c r="BD4" s="82"/>
      <c r="BE4" s="82" t="s">
        <v>61</v>
      </c>
      <c r="BF4" s="82"/>
      <c r="BG4" s="82"/>
      <c r="BH4" s="82"/>
      <c r="BI4" s="82"/>
      <c r="BJ4" s="82"/>
      <c r="BK4" s="82"/>
      <c r="BL4" s="82"/>
      <c r="BM4" s="82"/>
      <c r="BN4" s="82"/>
      <c r="BO4" s="82"/>
      <c r="BP4" s="82" t="s">
        <v>62</v>
      </c>
      <c r="BQ4" s="82"/>
      <c r="BR4" s="82"/>
      <c r="BS4" s="82"/>
      <c r="BT4" s="82"/>
      <c r="BU4" s="82"/>
      <c r="BV4" s="82"/>
      <c r="BW4" s="82"/>
      <c r="BX4" s="82"/>
      <c r="BY4" s="82"/>
      <c r="BZ4" s="82"/>
      <c r="CA4" s="82" t="s">
        <v>63</v>
      </c>
      <c r="CB4" s="82"/>
      <c r="CC4" s="82"/>
      <c r="CD4" s="82"/>
      <c r="CE4" s="82"/>
      <c r="CF4" s="82"/>
      <c r="CG4" s="82"/>
      <c r="CH4" s="82"/>
      <c r="CI4" s="82"/>
      <c r="CJ4" s="82"/>
      <c r="CK4" s="82"/>
      <c r="CL4" s="82" t="s">
        <v>64</v>
      </c>
      <c r="CM4" s="82"/>
      <c r="CN4" s="82"/>
      <c r="CO4" s="82"/>
      <c r="CP4" s="82"/>
      <c r="CQ4" s="82"/>
      <c r="CR4" s="82"/>
      <c r="CS4" s="82"/>
      <c r="CT4" s="82"/>
      <c r="CU4" s="82"/>
      <c r="CV4" s="82"/>
      <c r="CW4" s="82" t="s">
        <v>65</v>
      </c>
      <c r="CX4" s="82"/>
      <c r="CY4" s="82"/>
      <c r="CZ4" s="82"/>
      <c r="DA4" s="82"/>
      <c r="DB4" s="82"/>
      <c r="DC4" s="82"/>
      <c r="DD4" s="82"/>
      <c r="DE4" s="82"/>
      <c r="DF4" s="82"/>
      <c r="DG4" s="82"/>
      <c r="DH4" s="82" t="s">
        <v>66</v>
      </c>
      <c r="DI4" s="82"/>
      <c r="DJ4" s="82"/>
      <c r="DK4" s="82"/>
      <c r="DL4" s="82"/>
      <c r="DM4" s="82"/>
      <c r="DN4" s="82"/>
      <c r="DO4" s="82"/>
      <c r="DP4" s="82"/>
      <c r="DQ4" s="82"/>
      <c r="DR4" s="82"/>
      <c r="DS4" s="82" t="s">
        <v>67</v>
      </c>
      <c r="DT4" s="82"/>
      <c r="DU4" s="82"/>
      <c r="DV4" s="82"/>
      <c r="DW4" s="82"/>
      <c r="DX4" s="82"/>
      <c r="DY4" s="82"/>
      <c r="DZ4" s="82"/>
      <c r="EA4" s="82"/>
      <c r="EB4" s="82"/>
      <c r="EC4" s="82"/>
      <c r="ED4" s="82" t="s">
        <v>68</v>
      </c>
      <c r="EE4" s="82"/>
      <c r="EF4" s="82"/>
      <c r="EG4" s="82"/>
      <c r="EH4" s="82"/>
      <c r="EI4" s="82"/>
      <c r="EJ4" s="82"/>
      <c r="EK4" s="82"/>
      <c r="EL4" s="82"/>
      <c r="EM4" s="82"/>
      <c r="EN4" s="82"/>
    </row>
    <row r="5" spans="1:144" x14ac:dyDescent="0.15">
      <c r="A5" s="29" t="s">
        <v>69</v>
      </c>
      <c r="B5" s="32"/>
      <c r="C5" s="32"/>
      <c r="D5" s="32"/>
      <c r="E5" s="32"/>
      <c r="F5" s="32"/>
      <c r="G5" s="32"/>
      <c r="H5" s="33" t="s">
        <v>70</v>
      </c>
      <c r="I5" s="33" t="s">
        <v>71</v>
      </c>
      <c r="J5" s="33" t="s">
        <v>72</v>
      </c>
      <c r="K5" s="33" t="s">
        <v>73</v>
      </c>
      <c r="L5" s="33" t="s">
        <v>74</v>
      </c>
      <c r="M5" s="33" t="s">
        <v>75</v>
      </c>
      <c r="N5" s="33" t="s">
        <v>76</v>
      </c>
      <c r="O5" s="33" t="s">
        <v>77</v>
      </c>
      <c r="P5" s="33" t="s">
        <v>78</v>
      </c>
      <c r="Q5" s="33" t="s">
        <v>79</v>
      </c>
      <c r="R5" s="33" t="s">
        <v>80</v>
      </c>
      <c r="S5" s="33" t="s">
        <v>81</v>
      </c>
      <c r="T5" s="33" t="s">
        <v>82</v>
      </c>
      <c r="U5" s="33" t="s">
        <v>83</v>
      </c>
      <c r="V5" s="33" t="s">
        <v>84</v>
      </c>
      <c r="W5" s="33" t="s">
        <v>85</v>
      </c>
      <c r="X5" s="33" t="s">
        <v>86</v>
      </c>
      <c r="Y5" s="33" t="s">
        <v>87</v>
      </c>
      <c r="Z5" s="33" t="s">
        <v>88</v>
      </c>
      <c r="AA5" s="33" t="s">
        <v>89</v>
      </c>
      <c r="AB5" s="33" t="s">
        <v>90</v>
      </c>
      <c r="AC5" s="33" t="s">
        <v>91</v>
      </c>
      <c r="AD5" s="33" t="s">
        <v>92</v>
      </c>
      <c r="AE5" s="33" t="s">
        <v>93</v>
      </c>
      <c r="AF5" s="33" t="s">
        <v>94</v>
      </c>
      <c r="AG5" s="33" t="s">
        <v>95</v>
      </c>
      <c r="AH5" s="33" t="s">
        <v>29</v>
      </c>
      <c r="AI5" s="33" t="s">
        <v>86</v>
      </c>
      <c r="AJ5" s="33" t="s">
        <v>87</v>
      </c>
      <c r="AK5" s="33" t="s">
        <v>88</v>
      </c>
      <c r="AL5" s="33" t="s">
        <v>89</v>
      </c>
      <c r="AM5" s="33" t="s">
        <v>90</v>
      </c>
      <c r="AN5" s="33" t="s">
        <v>91</v>
      </c>
      <c r="AO5" s="33" t="s">
        <v>92</v>
      </c>
      <c r="AP5" s="33" t="s">
        <v>93</v>
      </c>
      <c r="AQ5" s="33" t="s">
        <v>94</v>
      </c>
      <c r="AR5" s="33" t="s">
        <v>95</v>
      </c>
      <c r="AS5" s="33" t="s">
        <v>96</v>
      </c>
      <c r="AT5" s="33" t="s">
        <v>86</v>
      </c>
      <c r="AU5" s="33" t="s">
        <v>87</v>
      </c>
      <c r="AV5" s="33" t="s">
        <v>88</v>
      </c>
      <c r="AW5" s="33" t="s">
        <v>89</v>
      </c>
      <c r="AX5" s="33" t="s">
        <v>90</v>
      </c>
      <c r="AY5" s="33" t="s">
        <v>91</v>
      </c>
      <c r="AZ5" s="33" t="s">
        <v>92</v>
      </c>
      <c r="BA5" s="33" t="s">
        <v>93</v>
      </c>
      <c r="BB5" s="33" t="s">
        <v>94</v>
      </c>
      <c r="BC5" s="33" t="s">
        <v>95</v>
      </c>
      <c r="BD5" s="33" t="s">
        <v>96</v>
      </c>
      <c r="BE5" s="33" t="s">
        <v>86</v>
      </c>
      <c r="BF5" s="33" t="s">
        <v>87</v>
      </c>
      <c r="BG5" s="33" t="s">
        <v>88</v>
      </c>
      <c r="BH5" s="33" t="s">
        <v>89</v>
      </c>
      <c r="BI5" s="33" t="s">
        <v>90</v>
      </c>
      <c r="BJ5" s="33" t="s">
        <v>91</v>
      </c>
      <c r="BK5" s="33" t="s">
        <v>92</v>
      </c>
      <c r="BL5" s="33" t="s">
        <v>93</v>
      </c>
      <c r="BM5" s="33" t="s">
        <v>94</v>
      </c>
      <c r="BN5" s="33" t="s">
        <v>95</v>
      </c>
      <c r="BO5" s="33" t="s">
        <v>96</v>
      </c>
      <c r="BP5" s="33" t="s">
        <v>86</v>
      </c>
      <c r="BQ5" s="33" t="s">
        <v>87</v>
      </c>
      <c r="BR5" s="33" t="s">
        <v>88</v>
      </c>
      <c r="BS5" s="33" t="s">
        <v>89</v>
      </c>
      <c r="BT5" s="33" t="s">
        <v>90</v>
      </c>
      <c r="BU5" s="33" t="s">
        <v>91</v>
      </c>
      <c r="BV5" s="33" t="s">
        <v>92</v>
      </c>
      <c r="BW5" s="33" t="s">
        <v>93</v>
      </c>
      <c r="BX5" s="33" t="s">
        <v>94</v>
      </c>
      <c r="BY5" s="33" t="s">
        <v>95</v>
      </c>
      <c r="BZ5" s="33" t="s">
        <v>96</v>
      </c>
      <c r="CA5" s="33" t="s">
        <v>86</v>
      </c>
      <c r="CB5" s="33" t="s">
        <v>87</v>
      </c>
      <c r="CC5" s="33" t="s">
        <v>88</v>
      </c>
      <c r="CD5" s="33" t="s">
        <v>89</v>
      </c>
      <c r="CE5" s="33" t="s">
        <v>90</v>
      </c>
      <c r="CF5" s="33" t="s">
        <v>91</v>
      </c>
      <c r="CG5" s="33" t="s">
        <v>92</v>
      </c>
      <c r="CH5" s="33" t="s">
        <v>93</v>
      </c>
      <c r="CI5" s="33" t="s">
        <v>94</v>
      </c>
      <c r="CJ5" s="33" t="s">
        <v>95</v>
      </c>
      <c r="CK5" s="33" t="s">
        <v>96</v>
      </c>
      <c r="CL5" s="33" t="s">
        <v>86</v>
      </c>
      <c r="CM5" s="33" t="s">
        <v>87</v>
      </c>
      <c r="CN5" s="33" t="s">
        <v>88</v>
      </c>
      <c r="CO5" s="33" t="s">
        <v>89</v>
      </c>
      <c r="CP5" s="33" t="s">
        <v>90</v>
      </c>
      <c r="CQ5" s="33" t="s">
        <v>91</v>
      </c>
      <c r="CR5" s="33" t="s">
        <v>92</v>
      </c>
      <c r="CS5" s="33" t="s">
        <v>93</v>
      </c>
      <c r="CT5" s="33" t="s">
        <v>94</v>
      </c>
      <c r="CU5" s="33" t="s">
        <v>95</v>
      </c>
      <c r="CV5" s="33" t="s">
        <v>96</v>
      </c>
      <c r="CW5" s="33" t="s">
        <v>86</v>
      </c>
      <c r="CX5" s="33" t="s">
        <v>87</v>
      </c>
      <c r="CY5" s="33" t="s">
        <v>88</v>
      </c>
      <c r="CZ5" s="33" t="s">
        <v>89</v>
      </c>
      <c r="DA5" s="33" t="s">
        <v>90</v>
      </c>
      <c r="DB5" s="33" t="s">
        <v>91</v>
      </c>
      <c r="DC5" s="33" t="s">
        <v>92</v>
      </c>
      <c r="DD5" s="33" t="s">
        <v>93</v>
      </c>
      <c r="DE5" s="33" t="s">
        <v>94</v>
      </c>
      <c r="DF5" s="33" t="s">
        <v>95</v>
      </c>
      <c r="DG5" s="33" t="s">
        <v>96</v>
      </c>
      <c r="DH5" s="33" t="s">
        <v>86</v>
      </c>
      <c r="DI5" s="33" t="s">
        <v>87</v>
      </c>
      <c r="DJ5" s="33" t="s">
        <v>88</v>
      </c>
      <c r="DK5" s="33" t="s">
        <v>89</v>
      </c>
      <c r="DL5" s="33" t="s">
        <v>90</v>
      </c>
      <c r="DM5" s="33" t="s">
        <v>91</v>
      </c>
      <c r="DN5" s="33" t="s">
        <v>92</v>
      </c>
      <c r="DO5" s="33" t="s">
        <v>93</v>
      </c>
      <c r="DP5" s="33" t="s">
        <v>94</v>
      </c>
      <c r="DQ5" s="33" t="s">
        <v>95</v>
      </c>
      <c r="DR5" s="33" t="s">
        <v>96</v>
      </c>
      <c r="DS5" s="33" t="s">
        <v>86</v>
      </c>
      <c r="DT5" s="33" t="s">
        <v>87</v>
      </c>
      <c r="DU5" s="33" t="s">
        <v>88</v>
      </c>
      <c r="DV5" s="33" t="s">
        <v>89</v>
      </c>
      <c r="DW5" s="33" t="s">
        <v>90</v>
      </c>
      <c r="DX5" s="33" t="s">
        <v>91</v>
      </c>
      <c r="DY5" s="33" t="s">
        <v>92</v>
      </c>
      <c r="DZ5" s="33" t="s">
        <v>93</v>
      </c>
      <c r="EA5" s="33" t="s">
        <v>94</v>
      </c>
      <c r="EB5" s="33" t="s">
        <v>95</v>
      </c>
      <c r="EC5" s="33" t="s">
        <v>96</v>
      </c>
      <c r="ED5" s="33" t="s">
        <v>86</v>
      </c>
      <c r="EE5" s="33" t="s">
        <v>87</v>
      </c>
      <c r="EF5" s="33" t="s">
        <v>88</v>
      </c>
      <c r="EG5" s="33" t="s">
        <v>89</v>
      </c>
      <c r="EH5" s="33" t="s">
        <v>90</v>
      </c>
      <c r="EI5" s="33" t="s">
        <v>91</v>
      </c>
      <c r="EJ5" s="33" t="s">
        <v>92</v>
      </c>
      <c r="EK5" s="33" t="s">
        <v>93</v>
      </c>
      <c r="EL5" s="33" t="s">
        <v>94</v>
      </c>
      <c r="EM5" s="33" t="s">
        <v>95</v>
      </c>
      <c r="EN5" s="33" t="s">
        <v>96</v>
      </c>
    </row>
    <row r="6" spans="1:144" s="37" customFormat="1" x14ac:dyDescent="0.15">
      <c r="A6" s="29" t="s">
        <v>97</v>
      </c>
      <c r="B6" s="34">
        <f>B7</f>
        <v>2019</v>
      </c>
      <c r="C6" s="34">
        <f t="shared" ref="C6:W6" si="3">C7</f>
        <v>312037</v>
      </c>
      <c r="D6" s="34">
        <f t="shared" si="3"/>
        <v>47</v>
      </c>
      <c r="E6" s="34">
        <f t="shared" si="3"/>
        <v>1</v>
      </c>
      <c r="F6" s="34">
        <f t="shared" si="3"/>
        <v>0</v>
      </c>
      <c r="G6" s="34">
        <f t="shared" si="3"/>
        <v>0</v>
      </c>
      <c r="H6" s="34" t="str">
        <f t="shared" si="3"/>
        <v>鳥取県　倉吉市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11.39</v>
      </c>
      <c r="Q6" s="35">
        <f t="shared" si="3"/>
        <v>2356</v>
      </c>
      <c r="R6" s="35">
        <f t="shared" si="3"/>
        <v>46731</v>
      </c>
      <c r="S6" s="35">
        <f t="shared" si="3"/>
        <v>272.06</v>
      </c>
      <c r="T6" s="35">
        <f t="shared" si="3"/>
        <v>171.77</v>
      </c>
      <c r="U6" s="35">
        <f t="shared" si="3"/>
        <v>5293</v>
      </c>
      <c r="V6" s="35">
        <f t="shared" si="3"/>
        <v>29.3</v>
      </c>
      <c r="W6" s="35">
        <f t="shared" si="3"/>
        <v>180.65</v>
      </c>
      <c r="X6" s="36">
        <f>IF(X7="",NA(),X7)</f>
        <v>69.599999999999994</v>
      </c>
      <c r="Y6" s="36">
        <f t="shared" ref="Y6:AG6" si="4">IF(Y7="",NA(),Y7)</f>
        <v>76.27</v>
      </c>
      <c r="Z6" s="36">
        <f t="shared" si="4"/>
        <v>80.569999999999993</v>
      </c>
      <c r="AA6" s="36">
        <f t="shared" si="4"/>
        <v>78.150000000000006</v>
      </c>
      <c r="AB6" s="36">
        <f t="shared" si="4"/>
        <v>77.040000000000006</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1166.08</v>
      </c>
      <c r="BF6" s="36">
        <f t="shared" ref="BF6:BN6" si="7">IF(BF7="",NA(),BF7)</f>
        <v>1182.51</v>
      </c>
      <c r="BG6" s="36">
        <f t="shared" si="7"/>
        <v>1104.1500000000001</v>
      </c>
      <c r="BH6" s="36">
        <f t="shared" si="7"/>
        <v>1046.08</v>
      </c>
      <c r="BI6" s="36">
        <f t="shared" si="7"/>
        <v>1099.6500000000001</v>
      </c>
      <c r="BJ6" s="36">
        <f t="shared" si="7"/>
        <v>1280.18</v>
      </c>
      <c r="BK6" s="36">
        <f t="shared" si="7"/>
        <v>1346.23</v>
      </c>
      <c r="BL6" s="36">
        <f t="shared" si="7"/>
        <v>1295.06</v>
      </c>
      <c r="BM6" s="36">
        <f t="shared" si="7"/>
        <v>1168.7</v>
      </c>
      <c r="BN6" s="36">
        <f t="shared" si="7"/>
        <v>1245.46</v>
      </c>
      <c r="BO6" s="35" t="str">
        <f>IF(BO7="","",IF(BO7="-","【-】","【"&amp;SUBSTITUTE(TEXT(BO7,"#,##0.00"),"-","△")&amp;"】"))</f>
        <v>【1,084.05】</v>
      </c>
      <c r="BP6" s="36">
        <f>IF(BP7="",NA(),BP7)</f>
        <v>44.39</v>
      </c>
      <c r="BQ6" s="36">
        <f t="shared" ref="BQ6:BY6" si="8">IF(BQ7="",NA(),BQ7)</f>
        <v>46.5</v>
      </c>
      <c r="BR6" s="36">
        <f t="shared" si="8"/>
        <v>42.15</v>
      </c>
      <c r="BS6" s="36">
        <f t="shared" si="8"/>
        <v>49.42</v>
      </c>
      <c r="BT6" s="36">
        <f t="shared" si="8"/>
        <v>46.1</v>
      </c>
      <c r="BU6" s="36">
        <f t="shared" si="8"/>
        <v>53.62</v>
      </c>
      <c r="BV6" s="36">
        <f t="shared" si="8"/>
        <v>53.41</v>
      </c>
      <c r="BW6" s="36">
        <f t="shared" si="8"/>
        <v>53.29</v>
      </c>
      <c r="BX6" s="36">
        <f t="shared" si="8"/>
        <v>53.59</v>
      </c>
      <c r="BY6" s="36">
        <f t="shared" si="8"/>
        <v>51.08</v>
      </c>
      <c r="BZ6" s="35" t="str">
        <f>IF(BZ7="","",IF(BZ7="-","【-】","【"&amp;SUBSTITUTE(TEXT(BZ7,"#,##0.00"),"-","△")&amp;"】"))</f>
        <v>【53.46】</v>
      </c>
      <c r="CA6" s="36">
        <f>IF(CA7="",NA(),CA7)</f>
        <v>322.12</v>
      </c>
      <c r="CB6" s="36">
        <f t="shared" ref="CB6:CJ6" si="9">IF(CB7="",NA(),CB7)</f>
        <v>306.61</v>
      </c>
      <c r="CC6" s="36">
        <f t="shared" si="9"/>
        <v>337.28</v>
      </c>
      <c r="CD6" s="36">
        <f t="shared" si="9"/>
        <v>297.62</v>
      </c>
      <c r="CE6" s="36">
        <f t="shared" si="9"/>
        <v>289.57</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43.96</v>
      </c>
      <c r="CM6" s="36">
        <f t="shared" ref="CM6:CU6" si="10">IF(CM7="",NA(),CM7)</f>
        <v>49.4</v>
      </c>
      <c r="CN6" s="36">
        <f t="shared" si="10"/>
        <v>44.08</v>
      </c>
      <c r="CO6" s="36">
        <f t="shared" si="10"/>
        <v>45.44</v>
      </c>
      <c r="CP6" s="36">
        <f t="shared" si="10"/>
        <v>45.88</v>
      </c>
      <c r="CQ6" s="36">
        <f t="shared" si="10"/>
        <v>58.1</v>
      </c>
      <c r="CR6" s="36">
        <f t="shared" si="10"/>
        <v>56.19</v>
      </c>
      <c r="CS6" s="36">
        <f t="shared" si="10"/>
        <v>56.65</v>
      </c>
      <c r="CT6" s="36">
        <f t="shared" si="10"/>
        <v>56.41</v>
      </c>
      <c r="CU6" s="36">
        <f t="shared" si="10"/>
        <v>54.9</v>
      </c>
      <c r="CV6" s="35" t="str">
        <f>IF(CV7="","",IF(CV7="-","【-】","【"&amp;SUBSTITUTE(TEXT(CV7,"#,##0.00"),"-","△")&amp;"】"))</f>
        <v>【54.90】</v>
      </c>
      <c r="CW6" s="36">
        <f>IF(CW7="",NA(),CW7)</f>
        <v>68.3</v>
      </c>
      <c r="CX6" s="36">
        <f t="shared" ref="CX6:DF6" si="11">IF(CX7="",NA(),CX7)</f>
        <v>58.12</v>
      </c>
      <c r="CY6" s="36">
        <f t="shared" si="11"/>
        <v>66.39</v>
      </c>
      <c r="CZ6" s="36">
        <f t="shared" si="11"/>
        <v>62.72</v>
      </c>
      <c r="DA6" s="36">
        <f t="shared" si="11"/>
        <v>61.13</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0.38</v>
      </c>
      <c r="EE6" s="36">
        <f t="shared" ref="EE6:EM6" si="14">IF(EE7="",NA(),EE7)</f>
        <v>0.37</v>
      </c>
      <c r="EF6" s="36">
        <f t="shared" si="14"/>
        <v>0.3</v>
      </c>
      <c r="EG6" s="36">
        <f t="shared" si="14"/>
        <v>0.54</v>
      </c>
      <c r="EH6" s="36">
        <f t="shared" si="14"/>
        <v>0.04</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312037</v>
      </c>
      <c r="D7" s="38">
        <v>47</v>
      </c>
      <c r="E7" s="38">
        <v>1</v>
      </c>
      <c r="F7" s="38">
        <v>0</v>
      </c>
      <c r="G7" s="38">
        <v>0</v>
      </c>
      <c r="H7" s="38" t="s">
        <v>98</v>
      </c>
      <c r="I7" s="38" t="s">
        <v>99</v>
      </c>
      <c r="J7" s="38" t="s">
        <v>100</v>
      </c>
      <c r="K7" s="38" t="s">
        <v>101</v>
      </c>
      <c r="L7" s="38" t="s">
        <v>102</v>
      </c>
      <c r="M7" s="38" t="s">
        <v>103</v>
      </c>
      <c r="N7" s="39" t="s">
        <v>104</v>
      </c>
      <c r="O7" s="39" t="s">
        <v>105</v>
      </c>
      <c r="P7" s="39">
        <v>11.39</v>
      </c>
      <c r="Q7" s="39">
        <v>2356</v>
      </c>
      <c r="R7" s="39">
        <v>46731</v>
      </c>
      <c r="S7" s="39">
        <v>272.06</v>
      </c>
      <c r="T7" s="39">
        <v>171.77</v>
      </c>
      <c r="U7" s="39">
        <v>5293</v>
      </c>
      <c r="V7" s="39">
        <v>29.3</v>
      </c>
      <c r="W7" s="39">
        <v>180.65</v>
      </c>
      <c r="X7" s="39">
        <v>69.599999999999994</v>
      </c>
      <c r="Y7" s="39">
        <v>76.27</v>
      </c>
      <c r="Z7" s="39">
        <v>80.569999999999993</v>
      </c>
      <c r="AA7" s="39">
        <v>78.150000000000006</v>
      </c>
      <c r="AB7" s="39">
        <v>77.040000000000006</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1166.08</v>
      </c>
      <c r="BF7" s="39">
        <v>1182.51</v>
      </c>
      <c r="BG7" s="39">
        <v>1104.1500000000001</v>
      </c>
      <c r="BH7" s="39">
        <v>1046.08</v>
      </c>
      <c r="BI7" s="39">
        <v>1099.6500000000001</v>
      </c>
      <c r="BJ7" s="39">
        <v>1280.18</v>
      </c>
      <c r="BK7" s="39">
        <v>1346.23</v>
      </c>
      <c r="BL7" s="39">
        <v>1295.06</v>
      </c>
      <c r="BM7" s="39">
        <v>1168.7</v>
      </c>
      <c r="BN7" s="39">
        <v>1245.46</v>
      </c>
      <c r="BO7" s="39">
        <v>1084.05</v>
      </c>
      <c r="BP7" s="39">
        <v>44.39</v>
      </c>
      <c r="BQ7" s="39">
        <v>46.5</v>
      </c>
      <c r="BR7" s="39">
        <v>42.15</v>
      </c>
      <c r="BS7" s="39">
        <v>49.42</v>
      </c>
      <c r="BT7" s="39">
        <v>46.1</v>
      </c>
      <c r="BU7" s="39">
        <v>53.62</v>
      </c>
      <c r="BV7" s="39">
        <v>53.41</v>
      </c>
      <c r="BW7" s="39">
        <v>53.29</v>
      </c>
      <c r="BX7" s="39">
        <v>53.59</v>
      </c>
      <c r="BY7" s="39">
        <v>51.08</v>
      </c>
      <c r="BZ7" s="39">
        <v>53.46</v>
      </c>
      <c r="CA7" s="39">
        <v>322.12</v>
      </c>
      <c r="CB7" s="39">
        <v>306.61</v>
      </c>
      <c r="CC7" s="39">
        <v>337.28</v>
      </c>
      <c r="CD7" s="39">
        <v>297.62</v>
      </c>
      <c r="CE7" s="39">
        <v>289.57</v>
      </c>
      <c r="CF7" s="39">
        <v>287.7</v>
      </c>
      <c r="CG7" s="39">
        <v>277.39999999999998</v>
      </c>
      <c r="CH7" s="39">
        <v>259.02</v>
      </c>
      <c r="CI7" s="39">
        <v>259.79000000000002</v>
      </c>
      <c r="CJ7" s="39">
        <v>262.13</v>
      </c>
      <c r="CK7" s="39">
        <v>300.47000000000003</v>
      </c>
      <c r="CL7" s="39">
        <v>43.96</v>
      </c>
      <c r="CM7" s="39">
        <v>49.4</v>
      </c>
      <c r="CN7" s="39">
        <v>44.08</v>
      </c>
      <c r="CO7" s="39">
        <v>45.44</v>
      </c>
      <c r="CP7" s="39">
        <v>45.88</v>
      </c>
      <c r="CQ7" s="39">
        <v>58.1</v>
      </c>
      <c r="CR7" s="39">
        <v>56.19</v>
      </c>
      <c r="CS7" s="39">
        <v>56.65</v>
      </c>
      <c r="CT7" s="39">
        <v>56.41</v>
      </c>
      <c r="CU7" s="39">
        <v>54.9</v>
      </c>
      <c r="CV7" s="39">
        <v>54.9</v>
      </c>
      <c r="CW7" s="39">
        <v>68.3</v>
      </c>
      <c r="CX7" s="39">
        <v>58.12</v>
      </c>
      <c r="CY7" s="39">
        <v>66.39</v>
      </c>
      <c r="CZ7" s="39">
        <v>62.72</v>
      </c>
      <c r="DA7" s="39">
        <v>61.13</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0.38</v>
      </c>
      <c r="EE7" s="39">
        <v>0.37</v>
      </c>
      <c r="EF7" s="39">
        <v>0.3</v>
      </c>
      <c r="EG7" s="39">
        <v>0.54</v>
      </c>
      <c r="EH7" s="39">
        <v>0.04</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106</v>
      </c>
      <c r="C9" s="41" t="s">
        <v>107</v>
      </c>
      <c r="D9" s="41" t="s">
        <v>108</v>
      </c>
      <c r="E9" s="41" t="s">
        <v>109</v>
      </c>
      <c r="F9" s="41" t="s">
        <v>110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48</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111</v>
      </c>
    </row>
    <row r="12" spans="1:144" x14ac:dyDescent="0.15">
      <c r="B12">
        <v>1</v>
      </c>
      <c r="C12">
        <v>1</v>
      </c>
      <c r="D12">
        <v>1</v>
      </c>
      <c r="E12">
        <v>1</v>
      </c>
      <c r="F12">
        <v>1</v>
      </c>
      <c r="G12" t="s">
        <v>112</v>
      </c>
    </row>
    <row r="13" spans="1:144" x14ac:dyDescent="0.15">
      <c r="B13" t="s">
        <v>113</v>
      </c>
      <c r="C13" t="s">
        <v>114</v>
      </c>
      <c r="D13" t="s">
        <v>115</v>
      </c>
      <c r="E13" t="s">
        <v>114</v>
      </c>
      <c r="F13" t="s">
        <v>116</v>
      </c>
      <c r="G13" t="s">
        <v>117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