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iwagakik\Desktop\【経営比較分析表】2019_312037\"/>
    </mc:Choice>
  </mc:AlternateContent>
  <xr:revisionPtr revIDLastSave="0" documentId="13_ncr:1_{5C14CA02-658D-4DB7-A136-CBFBF216A314}" xr6:coauthVersionLast="36" xr6:coauthVersionMax="36" xr10:uidLastSave="{00000000-0000-0000-0000-000000000000}"/>
  <workbookProtection workbookAlgorithmName="SHA-512" workbookHashValue="bJBwp0sZPljjVDsjfVdWjJ1KL2LeSgwyeK1P0FWf+Nn73cewTcazpR2yqONlhjCn0pWcigNwAUT3V3u3phcG0Q==" workbookSaltValue="rV5j3VvqH1H8lyXBzwAfeA==" workbookSpinCount="100000" lockStructure="1"/>
  <bookViews>
    <workbookView xWindow="0" yWindow="0" windowWidth="21600" windowHeight="94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<sst xmlns="http://schemas.openxmlformats.org/spreadsheetml/2006/main" count="236" uniqueCount="120">
  <si>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</si>
  <si>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</si>
  <si>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</si>
  <si>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</si>
  <si>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</si>
  <si>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</si>
  <si>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</si>
  <si>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</si>
  <si>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</si>
  <si>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</si>
  <si>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</si>
  <si>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</si>
  <si>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</si>
  <si>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</si>
  <si>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</si>
  <si>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</si>
  <si>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</si>
  <si>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</si>
  <si>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</si>
  <si>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</si>
  <si>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</si>
  <si>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</si>
  <si>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</si>
  <si>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</si>
  <si>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</si>
  <si>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</si>
  <si>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</si>
  <si>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</si>
  <si>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</si>
  <si>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</si>
  <si>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</si>
  <si>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</si>
  <si>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</si>
  <si>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</si>
  <si>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</si>
  <si>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</si>
  <si>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</si>
  <si>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</si>
  <si>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</si>
  <si>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</si>
  <si>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</si>
  <si>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</si>
  <si>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</si>
  <si>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</si>
  <si>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</si>
  <si>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</si>
  <si>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</si>
  <si>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</si>
  <si>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</si>
  <si>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</si>
  <si>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</si>
  <si>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</si>
  <si>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</si>
  <si>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</si>
  <si>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</si>
  <si>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</si>
  <si>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</si>
  <si>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</si>
  <si>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</si>
  <si>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</si>
  <si>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</si>
  <si>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</si>
  <si>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</si>
  <si>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</si>
  <si>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</si>
  <si>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</si>
  <si>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</si>
  <si>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</si>
  <si>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</si>
  <si>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</si>
  <si>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</si>
  <si>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</si>
  <si>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</si>
  <si>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</si>
  <si>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</si>
  <si>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</si>
  <si>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</si>
  <si>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</si>
  <si>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</si>
  <si>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</si>
  <si>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</si>
  <si>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</si>
  <si>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</si>
  <si>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</si>
  <si>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</si>
  <si>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</si>
  <si>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</si>
  <si>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</si>
  <si>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</si>
  <si>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</si>
  <si>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</si>
  <si>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</si>
  <si>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</si>
  <si>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</si>
  <si>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</si>
  <si>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</si>
  <si>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</si>
  <si>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</si>
  <si>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</si>
  <si>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</si>
  <si>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</si>
  <si>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</si>
  <si>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</si>
  <si>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</si>
  <si>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</si>
  <si>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</si>
  <si>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</si>
  <si>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</si>
  <si>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</si>
  <si>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</si>
  <si>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</si>
  <si>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</si>
  <si>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</si>
  <si>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</si>
  <si>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</si>
  <si>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</si>
  <si>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</si>
  <si>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について、平成３年度に事業を開始し、平成３年度から処理施設建設を、平成４年度から管渠建設を施工したものであり、現在、処理施設の機器更新事業にとりかかっているところである。なお、施設改修にあたっては、平成24年度に作成した『最適整備構想及び総合計画』に沿って行っている。　</t>
    <rPh sb="1" eb="3">
      <t>カンキョ</t>
    </rPh>
    <rPh sb="3" eb="5">
      <t>カイゼン</t>
    </rPh>
    <rPh sb="5" eb="6">
      <t>リツ</t>
    </rPh>
    <rPh sb="24" eb="26">
      <t>ヘイセイ</t>
    </rPh>
    <rPh sb="27" eb="29">
      <t>ネンド</t>
    </rPh>
    <rPh sb="36" eb="38">
      <t>セコウ</t>
    </rPh>
    <phoneticPr fontId="4"/>
  </si>
  <si>
    <t>　各指標とも、大幅な悪化傾向は見受けられないが、近年行っている処理施設機器の更新や、平成初期に整備した管渠の耐用年数が20年以内には到来することや、今後の人口減少を考慮し、処理場の統合や公共下水道への接続について検討が必要。</t>
  </si>
  <si>
    <t>①収益的収支比率は、近年、概ね横ばいの推移である。企業債元利償還金のピークは令和４年度頃を見込むため、数年間はこの傾向が続く。
④企業債残高対事業規模比率は、毎年度の企業債償還額を超えないよう借入れしているため、今後も地方債残高は逓減を見込む。類似団体よりも比率は低いが、処理施設機器の更新時期に入っているため、過剰投資により企業債残高が増すことのないよう、執行にあたっては十分に検討を行う。
⑤経費回収率と⑥汚水処理原価は、汚水維持管理費、元利償還金ともに近年概ね横ばいに推移していることから、同様の動きをしている。元利償還金のピークは令和４年度頃を予定しているが、維持管理費について、業務見直し等により削減するよう今後も検討が必要。なお、令和元年10月に使用料の改定を行ったことから、次年度において一定の改善が図られるものと思われる。
⑧水洗化率は、全国平均、類似団体平均をともに下回っているが、整備事業が完了しているため、新規利用者の増加は見込めない。</t>
    <rPh sb="38" eb="40">
      <t>レイワ</t>
    </rPh>
    <rPh sb="41" eb="43">
      <t>ネンド</t>
    </rPh>
    <rPh sb="97" eb="99">
      <t>カリイレ</t>
    </rPh>
    <rPh sb="200" eb="202">
      <t>ケイヒ</t>
    </rPh>
    <rPh sb="202" eb="204">
      <t>カイシュウ</t>
    </rPh>
    <rPh sb="204" eb="205">
      <t>リツ</t>
    </rPh>
    <rPh sb="271" eb="273">
      <t>レイワ</t>
    </rPh>
    <rPh sb="274" eb="27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</si>
</sst>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611-A107-EDAE5DEE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1-4611-A107-EDAE5DEE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E-41A3-B5ED-31483A2F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E-41A3-B5ED-31483A2F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77.94</c:v>
                </c:pt>
                <c:pt idx="1">
                  <c:v>79.13</c:v>
                </c:pt>
                <c:pt idx="2">
                  <c:v>81.41</c:v>
                </c:pt>
                <c:pt idx="3">
                  <c:v>82.05</c:v>
                </c:pt>
                <c:pt idx="4">
                  <c:v>82.54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6-488D-84D8-828CAC01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6-488D-84D8-828CAC01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65.78</c:v>
                </c:pt>
                <c:pt idx="1">
                  <c:v>65.540000000000006</c:v>
                </c:pt>
                <c:pt idx="2">
                  <c:v>65.56</c:v>
                </c:pt>
                <c:pt idx="3">
                  <c:v>65.510000000000005</c:v>
                </c:pt>
                <c:pt idx="4">
                  <c:v>65.430000000000007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F-4FE7-ADA7-891C6525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F-4FE7-ADA7-891C6525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A-4AA5-AF4F-3ADDB12C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A-4AA5-AF4F-3ADDB12C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618-B564-2BA99696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618-B564-2BA99696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E0F-96F6-A0CE497E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37-4E0F-96F6-A0CE497E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5-4C23-838D-5C728A5B7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5-4C23-838D-5C728A5B7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458.43</c:v>
                </c:pt>
                <c:pt idx="1">
                  <c:v>373.67</c:v>
                </c:pt>
                <c:pt idx="2">
                  <c:v>326.07</c:v>
                </c:pt>
                <c:pt idx="3">
                  <c:v>370.67</c:v>
                </c:pt>
                <c:pt idx="4">
                  <c:v>297.60000000000002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9-4084-A246-776FFAC3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9-4084-A246-776FFAC3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75.02</c:v>
                </c:pt>
                <c:pt idx="1">
                  <c:v>74.64</c:v>
                </c:pt>
                <c:pt idx="2">
                  <c:v>77.81</c:v>
                </c:pt>
                <c:pt idx="3">
                  <c:v>74.47</c:v>
                </c:pt>
                <c:pt idx="4">
                  <c:v>83.72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F7E-959A-659C1A61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1-4F7E-959A-659C1A61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237.48</c:v>
                </c:pt>
                <c:pt idx="1">
                  <c:v>236.45</c:v>
                </c:pt>
                <c:pt idx="2">
                  <c:v>227.99</c:v>
                </c:pt>
                <c:pt idx="3">
                  <c:v>238.44</c:v>
                </c:pt>
                <c:pt idx="4">
                  <c:v>198.9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A86-8CD1-CAD2B21BF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3-4A86-8CD1-CAD2B21BF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D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倉吉市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46731</v>
      </c>
      <c r="AM8" s="51"/>
      <c r="AN8" s="51"/>
      <c r="AO8" s="51"/>
      <c r="AP8" s="51"/>
      <c r="AQ8" s="51"/>
      <c r="AR8" s="51"/>
      <c r="AS8" s="51"/>
      <c r="AT8" s="46">
        <f>データ!T6</f>
        <v>272.06</v>
      </c>
      <c r="AU8" s="46"/>
      <c r="AV8" s="46"/>
      <c r="AW8" s="46"/>
      <c r="AX8" s="46"/>
      <c r="AY8" s="46"/>
      <c r="AZ8" s="46"/>
      <c r="BA8" s="46"/>
      <c r="BB8" s="46">
        <f>データ!U6</f>
        <v>171.77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14.48</v>
      </c>
      <c r="Q10" s="46"/>
      <c r="R10" s="46"/>
      <c r="S10" s="46"/>
      <c r="T10" s="46"/>
      <c r="U10" s="46"/>
      <c r="V10" s="46"/>
      <c r="W10" s="46">
        <f>データ!Q6</f>
        <v>97.92</v>
      </c>
      <c r="X10" s="46"/>
      <c r="Y10" s="46"/>
      <c r="Z10" s="46"/>
      <c r="AA10" s="46"/>
      <c r="AB10" s="46"/>
      <c r="AC10" s="46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6731</v>
      </c>
      <c r="AM10" s="51"/>
      <c r="AN10" s="51"/>
      <c r="AO10" s="51"/>
      <c r="AP10" s="51"/>
      <c r="AQ10" s="51"/>
      <c r="AR10" s="51"/>
      <c r="AS10" s="51"/>
      <c r="AT10" s="46">
        <f>データ!W6</f>
        <v>10.44</v>
      </c>
      <c r="AU10" s="46"/>
      <c r="AV10" s="46"/>
      <c r="AW10" s="46"/>
      <c r="AX10" s="46"/>
      <c r="AY10" s="46"/>
      <c r="AZ10" s="46"/>
      <c r="BA10" s="46"/>
      <c r="BB10" s="46">
        <f>データ!X6</f>
        <v>644.73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Rk7VgBVKS9v4K5bOUr+XPGUT8vHqxxD208oJML6ogVFMJ+lPnHCHhxzSYF6DPmKFf0vn82whNRIL46w1g30Q9A==" saltValue="QHj4iJsdCb8hQTQ+sznXg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14.48</v>
      </c>
      <c r="Q6" s="34">
        <f t="shared" si="3"/>
        <v>97.92</v>
      </c>
      <c r="R6" s="34">
        <f t="shared" si="3"/>
        <v>3531</v>
      </c>
      <c r="S6" s="34">
        <f t="shared" si="3"/>
        <v>46731</v>
      </c>
      <c r="T6" s="34">
        <f t="shared" si="3"/>
        <v>272.06</v>
      </c>
      <c r="U6" s="34">
        <f t="shared" si="3"/>
        <v>171.77</v>
      </c>
      <c r="V6" s="34">
        <f t="shared" si="3"/>
        <v>6731</v>
      </c>
      <c r="W6" s="34">
        <f t="shared" si="3"/>
        <v>10.44</v>
      </c>
      <c r="X6" s="34">
        <f t="shared" si="3"/>
        <v>644.73</v>
      </c>
      <c r="Y6" s="35">
        <f>IF(Y7="",NA(),Y7)</f>
        <v>65.78</v>
      </c>
      <c r="Z6" s="35">
        <f t="shared" ref="Z6:AH6" si="4">IF(Z7="",NA(),Z7)</f>
        <v>65.540000000000006</v>
      </c>
      <c r="AA6" s="35">
        <f t="shared" si="4"/>
        <v>65.56</v>
      </c>
      <c r="AB6" s="35">
        <f t="shared" si="4"/>
        <v>65.510000000000005</v>
      </c>
      <c r="AC6" s="35">
        <f t="shared" si="4"/>
        <v>65.430000000000007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458.43</v>
      </c>
      <c r="BG6" s="35">
        <f t="shared" ref="BG6:BO6" si="7">IF(BG7="",NA(),BG7)</f>
        <v>373.67</v>
      </c>
      <c r="BH6" s="35">
        <f t="shared" si="7"/>
        <v>326.07</v>
      </c>
      <c r="BI6" s="35">
        <f t="shared" si="7"/>
        <v>370.67</v>
      </c>
      <c r="BJ6" s="35">
        <f t="shared" si="7"/>
        <v>297.60000000000002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75.02</v>
      </c>
      <c r="BR6" s="35">
        <f t="shared" ref="BR6:BZ6" si="8">IF(BR7="",NA(),BR7)</f>
        <v>74.64</v>
      </c>
      <c r="BS6" s="35">
        <f t="shared" si="8"/>
        <v>77.81</v>
      </c>
      <c r="BT6" s="35">
        <f t="shared" si="8"/>
        <v>74.47</v>
      </c>
      <c r="BU6" s="35">
        <f t="shared" si="8"/>
        <v>83.72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237.48</v>
      </c>
      <c r="CC6" s="35">
        <f t="shared" ref="CC6:CK6" si="9">IF(CC7="",NA(),CC7)</f>
        <v>236.45</v>
      </c>
      <c r="CD6" s="35">
        <f t="shared" si="9"/>
        <v>227.99</v>
      </c>
      <c r="CE6" s="35">
        <f t="shared" si="9"/>
        <v>238.44</v>
      </c>
      <c r="CF6" s="35">
        <f t="shared" si="9"/>
        <v>198.9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77.94</v>
      </c>
      <c r="CY6" s="35">
        <f t="shared" ref="CY6:DG6" si="11">IF(CY7="",NA(),CY7)</f>
        <v>79.13</v>
      </c>
      <c r="CZ6" s="35">
        <f t="shared" si="11"/>
        <v>81.41</v>
      </c>
      <c r="DA6" s="35">
        <f t="shared" si="11"/>
        <v>82.05</v>
      </c>
      <c r="DB6" s="35">
        <f t="shared" si="11"/>
        <v>82.54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0.05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312037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14.48</v>
      </c>
      <c r="Q7" s="38">
        <v>97.92</v>
      </c>
      <c r="R7" s="38">
        <v>3531</v>
      </c>
      <c r="S7" s="38">
        <v>46731</v>
      </c>
      <c r="T7" s="38">
        <v>272.06</v>
      </c>
      <c r="U7" s="38">
        <v>171.77</v>
      </c>
      <c r="V7" s="38">
        <v>6731</v>
      </c>
      <c r="W7" s="38">
        <v>10.44</v>
      </c>
      <c r="X7" s="38">
        <v>644.73</v>
      </c>
      <c r="Y7" s="38">
        <v>65.78</v>
      </c>
      <c r="Z7" s="38">
        <v>65.540000000000006</v>
      </c>
      <c r="AA7" s="38">
        <v>65.56</v>
      </c>
      <c r="AB7" s="38">
        <v>65.510000000000005</v>
      </c>
      <c r="AC7" s="38">
        <v>65.430000000000007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458.43</v>
      </c>
      <c r="BG7" s="38">
        <v>373.67</v>
      </c>
      <c r="BH7" s="38">
        <v>326.07</v>
      </c>
      <c r="BI7" s="38">
        <v>370.67</v>
      </c>
      <c r="BJ7" s="38">
        <v>297.60000000000002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75.02</v>
      </c>
      <c r="BR7" s="38">
        <v>74.64</v>
      </c>
      <c r="BS7" s="38">
        <v>77.81</v>
      </c>
      <c r="BT7" s="38">
        <v>74.47</v>
      </c>
      <c r="BU7" s="38">
        <v>83.72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237.48</v>
      </c>
      <c r="CC7" s="38">
        <v>236.45</v>
      </c>
      <c r="CD7" s="38">
        <v>227.99</v>
      </c>
      <c r="CE7" s="38">
        <v>238.44</v>
      </c>
      <c r="CF7" s="38">
        <v>198.9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77.94</v>
      </c>
      <c r="CY7" s="38">
        <v>79.13</v>
      </c>
      <c r="CZ7" s="38">
        <v>81.41</v>
      </c>
      <c r="DA7" s="38">
        <v>82.05</v>
      </c>
      <c r="DB7" s="38">
        <v>82.54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0.05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