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wafukut\Desktop\【経営比較分析表】2017_312037_47_1718\"/>
    </mc:Choice>
  </mc:AlternateContent>
  <workbookProtection workbookAlgorithmName="SHA-512" workbookHashValue="hYbEdQv/rIGLPQ5ZtpYRPykmbIn3evJ3Xayt8DTNJFRnrFKB8zQYN9Z58T4QUmmVjU1p0h4Ue+NwLp5HCbc3fA==" workbookSaltValue="otyOZ0T6yehbccO1zsRJb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<sst xmlns="http://schemas.openxmlformats.org/spreadsheetml/2006/main" count="245" uniqueCount="125">
  <si>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</si>
  <si>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</si>
  <si>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</si>
  <si>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</si>
  <si>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</si>
  <si>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</si>
  <si>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</si>
  <si>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</si>
  <si>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</si>
  <si>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</si>
  <si>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</si>
  <si>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</si>
  <si>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</si>
  <si>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</si>
  <si>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</si>
  <si>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</si>
  <si>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</si>
  <si>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</si>
  <si>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</si>
  <si>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</si>
  <si>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</si>
  <si>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</si>
  <si>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</si>
  <si>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</si>
  <si>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</si>
  <si>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</si>
  <si>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</si>
  <si>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</si>
  <si>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</si>
  <si>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</si>
  <si>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</si>
  <si>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</si>
  <si>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</si>
  <si>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</si>
  <si>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</si>
  <si>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</si>
  <si>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</si>
  <si>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</si>
  <si>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</si>
  <si>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</si>
  <si>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</si>
  <si>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</si>
  <si>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</si>
  <si>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</si>
  <si>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</si>
  <si>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</si>
  <si>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</si>
  <si>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</si>
  <si>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</si>
  <si>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</si>
  <si>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</si>
  <si>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</si>
  <si>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</si>
  <si>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</si>
  <si>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</si>
  <si>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</si>
  <si>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</si>
  <si>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</si>
  <si>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</si>
  <si>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</si>
  <si>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</si>
  <si>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</si>
  <si>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</si>
  <si>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</si>
  <si>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</si>
  <si>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</si>
  <si>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</si>
  <si>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</si>
  <si>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</si>
  <si>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</si>
  <si>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</si>
  <si>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</si>
  <si>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</si>
  <si>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</si>
  <si>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</si>
  <si>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</si>
  <si>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</si>
  <si>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</si>
  <si>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</si>
  <si>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</si>
  <si>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</si>
  <si>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</si>
  <si>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</si>
  <si>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</si>
  <si>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</si>
  <si>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</si>
  <si>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</si>
  <si>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</si>
  <si>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</si>
  <si>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</si>
  <si>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</si>
  <si>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</si>
  <si>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</si>
  <si>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</si>
  <si>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</si>
  <si>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</si>
  <si>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</si>
  <si>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</si>
  <si>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</si>
  <si>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</si>
  <si>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</si>
  <si>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</si>
  <si>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</si>
  <si>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</si>
  <si>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</si>
  <si>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</si>
  <si>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</si>
  <si>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</si>
  <si>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</si>
  <si>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倉吉市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</si>
  <si>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</si>
  <si>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</si>
  <si>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</si>
  <si>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</si>
  <si>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</si>
  <si>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</si>
  <si>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</si>
  <si>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</si>
  <si>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</si>
  <si>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</si>
  <si>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</si>
  <si>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</si>
  <si>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これまで、管渠破損の際には細かな補修で対応してきていたが、昭和後半に整備した管渠が間もなく耐用年数を迎えるため、計画的な更新事業の検討が必要である。
　管渠更新にあたっては、現在作成中の固定資産台帳や、ストックマネジメント計画も活用し、優先順位をつけて行うこととする。</t>
    <rPh sb="6" eb="8">
      <t>カンキョ</t>
    </rPh>
    <rPh sb="8" eb="10">
      <t>ハソン</t>
    </rPh>
    <rPh sb="11" eb="12">
      <t>サイ</t>
    </rPh>
    <rPh sb="14" eb="15">
      <t>コマ</t>
    </rPh>
    <rPh sb="17" eb="19">
      <t>ホシュウ</t>
    </rPh>
    <rPh sb="20" eb="22">
      <t>タイオウ</t>
    </rPh>
    <rPh sb="112" eb="114">
      <t>ケイカク</t>
    </rPh>
    <rPh sb="119" eb="121">
      <t>ユウセン</t>
    </rPh>
    <rPh sb="121" eb="123">
      <t>ジュンイ</t>
    </rPh>
    <rPh sb="127" eb="128">
      <t>オコナ</t>
    </rPh>
    <phoneticPr fontId="15"/>
  </si>
  <si>
    <t>　現在は経費回収率90％と、他団体よりも高い水準にあるが、水洗化率の低迷、汚水処理原価高騰の懸念があるため、今後、経営状況の悪化が予想される。
　また、今後各施設の更新が必要となるが、過度な投資とならないよう、現在策定中であるストックマネジメント計画を活用する等、十分に検討するとともに、維持管理経費の削減に努めることが求められる。
　現在、財源の確保に向けて使用料の改定を検討しているところ（当市下水道４事業）であるが、今後、事業を継続させていくために事業費の抑制や平準化を行うなど、収入・支出のバランスを考えた運営を行っていくことが必要。</t>
    <rPh sb="1" eb="3">
      <t>ゲンザイ</t>
    </rPh>
    <rPh sb="4" eb="6">
      <t>ケイヒ</t>
    </rPh>
    <rPh sb="6" eb="8">
      <t>カイシュウ</t>
    </rPh>
    <rPh sb="8" eb="9">
      <t>リツ</t>
    </rPh>
    <rPh sb="14" eb="15">
      <t>タ</t>
    </rPh>
    <rPh sb="15" eb="17">
      <t>ダンタイ</t>
    </rPh>
    <rPh sb="20" eb="21">
      <t>タカ</t>
    </rPh>
    <rPh sb="22" eb="24">
      <t>スイジュン</t>
    </rPh>
    <rPh sb="29" eb="32">
      <t>スイセンカ</t>
    </rPh>
    <rPh sb="32" eb="33">
      <t>リツ</t>
    </rPh>
    <rPh sb="34" eb="36">
      <t>テイメイ</t>
    </rPh>
    <rPh sb="37" eb="39">
      <t>オスイ</t>
    </rPh>
    <rPh sb="39" eb="41">
      <t>ショリ</t>
    </rPh>
    <rPh sb="41" eb="43">
      <t>ゲンカ</t>
    </rPh>
    <rPh sb="43" eb="45">
      <t>コウトウ</t>
    </rPh>
    <rPh sb="46" eb="48">
      <t>ケネン</t>
    </rPh>
    <rPh sb="54" eb="56">
      <t>コンゴ</t>
    </rPh>
    <rPh sb="57" eb="59">
      <t>ケイエイ</t>
    </rPh>
    <rPh sb="59" eb="61">
      <t>ジョウキョウ</t>
    </rPh>
    <rPh sb="62" eb="64">
      <t>アッカ</t>
    </rPh>
    <rPh sb="65" eb="67">
      <t>ヨソウ</t>
    </rPh>
    <rPh sb="76" eb="78">
      <t>コンゴ</t>
    </rPh>
    <rPh sb="78" eb="79">
      <t>カク</t>
    </rPh>
    <rPh sb="79" eb="81">
      <t>シセツ</t>
    </rPh>
    <rPh sb="82" eb="84">
      <t>コウシン</t>
    </rPh>
    <rPh sb="85" eb="87">
      <t>ヒツヨウ</t>
    </rPh>
    <rPh sb="105" eb="107">
      <t>ゲンザイ</t>
    </rPh>
    <rPh sb="107" eb="110">
      <t>サクテイチュウ</t>
    </rPh>
    <rPh sb="123" eb="125">
      <t>ケイカク</t>
    </rPh>
    <rPh sb="126" eb="128">
      <t>カツヨウ</t>
    </rPh>
    <rPh sb="130" eb="131">
      <t>ナド</t>
    </rPh>
    <rPh sb="160" eb="161">
      <t>モト</t>
    </rPh>
    <phoneticPr fontId="15"/>
  </si>
  <si>
    <t>【収益的収支比率】
　主に企業債元利償還金の減に伴い、比率が改善した。元利償還金は今後も逓減を見込むが、併せて使用料収入の確保、維持管理業務の見直し等による費用の減を図るなど、経費回収率の改善に取り組む必要がある。
　なお、現在は使用料改定に向けての検討を行っているところである。
【企業債残高対事業規模比率】
　毎年度の企業債借入額は償還額を超えないこととしているため、今後も地方債残高は逓減を見込む。
　類似団体よりも比率は低いが、管渠更新時期を間もなく迎えるため、緊急性等を考慮し、過剰投資とならないよう検討が必要。
【汚水処理原価・経費回収率】
　近年、汚水処理原価は元利償還額の減少に伴い減少傾向にあったが、平成29年度、特定環境保全公共下水道事業において初めて汚水マンホールポンプの長寿命化計画の策定費用を計上するなど、維持管理費の増加により汚水処理原価も増加した。
　また、汚水処理原価の増加に伴い、経費回収率も悪化した。今後も、管渠更新のための新たな費用計上が想定されるため、業務見直し等による更なる経費削減努力が必要。　
【水洗化率】
　下水道未接続世帯の多くは高齢者単独世帯であり、今後の大幅な新規利用者数の増は見込めない。</t>
    <rPh sb="13" eb="15">
      <t>キギョウ</t>
    </rPh>
    <rPh sb="35" eb="37">
      <t>ガンリ</t>
    </rPh>
    <rPh sb="37" eb="39">
      <t>ショウカン</t>
    </rPh>
    <rPh sb="47" eb="49">
      <t>ミコ</t>
    </rPh>
    <rPh sb="52" eb="53">
      <t>アワ</t>
    </rPh>
    <rPh sb="55" eb="58">
      <t>シヨウリョウ</t>
    </rPh>
    <rPh sb="58" eb="60">
      <t>シュウニュウ</t>
    </rPh>
    <rPh sb="61" eb="63">
      <t>カクホ</t>
    </rPh>
    <rPh sb="64" eb="66">
      <t>イジ</t>
    </rPh>
    <rPh sb="66" eb="68">
      <t>カンリ</t>
    </rPh>
    <rPh sb="68" eb="70">
      <t>ギョウム</t>
    </rPh>
    <rPh sb="71" eb="73">
      <t>ミナオ</t>
    </rPh>
    <rPh sb="74" eb="75">
      <t>トウ</t>
    </rPh>
    <rPh sb="78" eb="80">
      <t>ヒヨウ</t>
    </rPh>
    <rPh sb="81" eb="82">
      <t>ゲン</t>
    </rPh>
    <rPh sb="83" eb="84">
      <t>ハカ</t>
    </rPh>
    <rPh sb="88" eb="90">
      <t>ケイヒ</t>
    </rPh>
    <rPh sb="90" eb="92">
      <t>カイシュウ</t>
    </rPh>
    <rPh sb="92" eb="93">
      <t>リツ</t>
    </rPh>
    <rPh sb="94" eb="96">
      <t>カイゼン</t>
    </rPh>
    <rPh sb="97" eb="98">
      <t>ト</t>
    </rPh>
    <rPh sb="99" eb="100">
      <t>ク</t>
    </rPh>
    <rPh sb="101" eb="103">
      <t>ヒツヨウ</t>
    </rPh>
    <rPh sb="186" eb="188">
      <t>コンゴ</t>
    </rPh>
    <rPh sb="189" eb="192">
      <t>チホウサイ</t>
    </rPh>
    <rPh sb="192" eb="194">
      <t>ザンダカ</t>
    </rPh>
    <rPh sb="195" eb="197">
      <t>テイゲン</t>
    </rPh>
    <rPh sb="198" eb="200">
      <t>ミコ</t>
    </rPh>
    <rPh sb="214" eb="215">
      <t>ヒク</t>
    </rPh>
    <rPh sb="258" eb="260">
      <t>ヒツヨウ</t>
    </rPh>
    <rPh sb="270" eb="272">
      <t>ケイヒ</t>
    </rPh>
    <rPh sb="272" eb="274">
      <t>カイシュウ</t>
    </rPh>
    <rPh sb="274" eb="275">
      <t>リツ</t>
    </rPh>
    <rPh sb="278" eb="280">
      <t>キンネン</t>
    </rPh>
    <rPh sb="281" eb="283">
      <t>オスイ</t>
    </rPh>
    <rPh sb="283" eb="285">
      <t>ショリ</t>
    </rPh>
    <rPh sb="285" eb="287">
      <t>ゲンカ</t>
    </rPh>
    <rPh sb="299" eb="300">
      <t>ゲン</t>
    </rPh>
    <rPh sb="300" eb="301">
      <t>ショウ</t>
    </rPh>
    <rPh sb="301" eb="303">
      <t>ケイコウ</t>
    </rPh>
    <rPh sb="309" eb="311">
      <t>ヘイセイ</t>
    </rPh>
    <rPh sb="313" eb="315">
      <t>ネンド</t>
    </rPh>
    <rPh sb="316" eb="318">
      <t>トクテイ</t>
    </rPh>
    <rPh sb="318" eb="320">
      <t>カンキョウ</t>
    </rPh>
    <rPh sb="320" eb="322">
      <t>ホゼン</t>
    </rPh>
    <rPh sb="322" eb="324">
      <t>コウキョウ</t>
    </rPh>
    <rPh sb="324" eb="327">
      <t>ゲスイドウ</t>
    </rPh>
    <rPh sb="327" eb="329">
      <t>ジギョウ</t>
    </rPh>
    <rPh sb="333" eb="334">
      <t>ハジ</t>
    </rPh>
    <rPh sb="336" eb="338">
      <t>オスイ</t>
    </rPh>
    <rPh sb="347" eb="348">
      <t>チョウ</t>
    </rPh>
    <rPh sb="348" eb="351">
      <t>ジュミョウカ</t>
    </rPh>
    <rPh sb="351" eb="353">
      <t>ケイカク</t>
    </rPh>
    <rPh sb="354" eb="356">
      <t>サクテイ</t>
    </rPh>
    <rPh sb="356" eb="358">
      <t>ヒヨウ</t>
    </rPh>
    <rPh sb="359" eb="361">
      <t>ケイジョウ</t>
    </rPh>
    <rPh sb="366" eb="368">
      <t>イジ</t>
    </rPh>
    <rPh sb="368" eb="370">
      <t>カンリ</t>
    </rPh>
    <rPh sb="370" eb="371">
      <t>ヒ</t>
    </rPh>
    <rPh sb="372" eb="373">
      <t>ゾウ</t>
    </rPh>
    <rPh sb="373" eb="374">
      <t>カ</t>
    </rPh>
    <rPh sb="377" eb="379">
      <t>オスイ</t>
    </rPh>
    <rPh sb="379" eb="381">
      <t>ショリ</t>
    </rPh>
    <rPh sb="381" eb="383">
      <t>ゲンカ</t>
    </rPh>
    <rPh sb="384" eb="386">
      <t>ゾウカ</t>
    </rPh>
    <rPh sb="394" eb="396">
      <t>オスイ</t>
    </rPh>
    <rPh sb="396" eb="398">
      <t>ショリ</t>
    </rPh>
    <rPh sb="398" eb="400">
      <t>ゲンカ</t>
    </rPh>
    <rPh sb="401" eb="403">
      <t>ゾウカ</t>
    </rPh>
    <rPh sb="404" eb="405">
      <t>トモナ</t>
    </rPh>
    <rPh sb="407" eb="409">
      <t>ケイヒ</t>
    </rPh>
    <rPh sb="413" eb="415">
      <t>アッカ</t>
    </rPh>
    <rPh sb="418" eb="420">
      <t>コンゴ</t>
    </rPh>
    <rPh sb="422" eb="424">
      <t>カンキョ</t>
    </rPh>
    <rPh sb="424" eb="426">
      <t>コウシン</t>
    </rPh>
    <rPh sb="430" eb="431">
      <t>アラ</t>
    </rPh>
    <rPh sb="433" eb="435">
      <t>ヒヨウ</t>
    </rPh>
    <rPh sb="435" eb="437">
      <t>ケイジョウ</t>
    </rPh>
    <rPh sb="438" eb="440">
      <t>ソウテイ</t>
    </rPh>
    <rPh sb="446" eb="448">
      <t>ギョウム</t>
    </rPh>
    <rPh sb="448" eb="450">
      <t>ミナオ</t>
    </rPh>
    <rPh sb="451" eb="452">
      <t>トウ</t>
    </rPh>
    <rPh sb="455" eb="456">
      <t>サラ</t>
    </rPh>
    <rPh sb="458" eb="460">
      <t>ケイヒ</t>
    </rPh>
    <rPh sb="460" eb="462">
      <t>サクゲン</t>
    </rPh>
    <rPh sb="462" eb="464">
      <t>ドリョク</t>
    </rPh>
    <rPh sb="465" eb="467">
      <t>ヒツヨウ</t>
    </rPh>
    <rPh sb="478" eb="481">
      <t>ゲスイドウ</t>
    </rPh>
    <rPh sb="481" eb="484">
      <t>ミセツゾク</t>
    </rPh>
    <rPh sb="484" eb="486">
      <t>セタイ</t>
    </rPh>
    <rPh sb="487" eb="488">
      <t>オオ</t>
    </rPh>
    <rPh sb="490" eb="493">
      <t>コウレイシャ</t>
    </rPh>
    <rPh sb="493" eb="495">
      <t>タンドク</t>
    </rPh>
    <rPh sb="495" eb="497">
      <t>セタイ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</si>
</sst>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6" fillId="0" borderId="6" xfId="2" applyFont="1" applyBorder="1" applyAlignment="1" applyProtection="1">
      <alignment horizontal="left" vertical="top" wrapText="1"/>
      <protection locked="0"/>
    </xf>
    <xf numFmtId="0" fontId="16" fillId="0" borderId="0" xfId="2" applyFont="1" applyBorder="1" applyAlignment="1" applyProtection="1">
      <alignment horizontal="left" vertical="top" wrapText="1"/>
      <protection locked="0"/>
    </xf>
    <xf numFmtId="0" fontId="16" fillId="0" borderId="7" xfId="2" applyFont="1" applyBorder="1" applyAlignment="1" applyProtection="1">
      <alignment horizontal="left" vertical="top" wrapText="1"/>
      <protection locked="0"/>
    </xf>
    <xf numFmtId="0" fontId="16" fillId="0" borderId="8" xfId="2" applyFont="1" applyBorder="1" applyAlignment="1" applyProtection="1">
      <alignment horizontal="left" vertical="top" wrapText="1"/>
      <protection locked="0"/>
    </xf>
    <xf numFmtId="0" fontId="16" fillId="0" borderId="1" xfId="2" applyFont="1" applyBorder="1" applyAlignment="1" applyProtection="1">
      <alignment horizontal="left" vertical="top" wrapText="1"/>
      <protection locked="0"/>
    </xf>
    <xf numFmtId="0" fontId="16" fillId="0" borderId="9" xfId="2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38-43B7-A8A3-960B9A5D9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344256"/>
        <c:axId val="187216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0.09</c:v>
                </c:pt>
                <c:pt idx="4">
                  <c:v>0.09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38-43B7-A8A3-960B9A5D9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344256"/>
        <c:axId val="187216232"/>
      </c:lineChart>
      <c:dateAx>
        <c:axId val="189344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216232"/>
        <c:crosses val="autoZero"/>
        <c:auto val="1"/>
        <c:lblOffset val="100"/>
        <c:baseTimeUnit val="years"/>
      </c:dateAx>
      <c:valAx>
        <c:axId val="187216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9344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B2-457C-8EB8-530047854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140776"/>
        <c:axId val="216141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43.65</c:v>
                </c:pt>
                <c:pt idx="1">
                  <c:v>43.58</c:v>
                </c:pt>
                <c:pt idx="2">
                  <c:v>41.35</c:v>
                </c:pt>
                <c:pt idx="3">
                  <c:v>42.9</c:v>
                </c:pt>
                <c:pt idx="4">
                  <c:v>43.36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B2-457C-8EB8-530047854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140776"/>
        <c:axId val="216141168"/>
      </c:lineChart>
      <c:dateAx>
        <c:axId val="216140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6141168"/>
        <c:crosses val="autoZero"/>
        <c:auto val="1"/>
        <c:lblOffset val="100"/>
        <c:baseTimeUnit val="years"/>
      </c:dateAx>
      <c:valAx>
        <c:axId val="216141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6140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80.88</c:v>
                </c:pt>
                <c:pt idx="1">
                  <c:v>79.94</c:v>
                </c:pt>
                <c:pt idx="2">
                  <c:v>76.81</c:v>
                </c:pt>
                <c:pt idx="3">
                  <c:v>76.709999999999994</c:v>
                </c:pt>
                <c:pt idx="4">
                  <c:v>74.69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C9-4304-BCF1-59137762E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272552"/>
        <c:axId val="216272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82.2</c:v>
                </c:pt>
                <c:pt idx="1">
                  <c:v>82.35</c:v>
                </c:pt>
                <c:pt idx="2">
                  <c:v>82.9</c:v>
                </c:pt>
                <c:pt idx="3">
                  <c:v>83.5</c:v>
                </c:pt>
                <c:pt idx="4">
                  <c:v>83.06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C9-4304-BCF1-59137762E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272552"/>
        <c:axId val="216272944"/>
      </c:lineChart>
      <c:dateAx>
        <c:axId val="216272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6272944"/>
        <c:crosses val="autoZero"/>
        <c:auto val="1"/>
        <c:lblOffset val="100"/>
        <c:baseTimeUnit val="years"/>
      </c:dateAx>
      <c:valAx>
        <c:axId val="216272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6272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69.41</c:v>
                </c:pt>
                <c:pt idx="1">
                  <c:v>69.14</c:v>
                </c:pt>
                <c:pt idx="2">
                  <c:v>70.7</c:v>
                </c:pt>
                <c:pt idx="3">
                  <c:v>74.150000000000006</c:v>
                </c:pt>
                <c:pt idx="4">
                  <c:v>77.53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5D-47CF-8F71-B07B02D72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043088"/>
        <c:axId val="216079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95D-47CF-8F71-B07B02D72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043088"/>
        <c:axId val="216079872"/>
      </c:lineChart>
      <c:dateAx>
        <c:axId val="216043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6079872"/>
        <c:crosses val="autoZero"/>
        <c:auto val="1"/>
        <c:lblOffset val="100"/>
        <c:baseTimeUnit val="years"/>
      </c:dateAx>
      <c:valAx>
        <c:axId val="216079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6043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ED-4B38-B149-87BC0D09C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710616"/>
        <c:axId val="18966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ED-4B38-B149-87BC0D09C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710616"/>
        <c:axId val="189664304"/>
      </c:lineChart>
      <c:dateAx>
        <c:axId val="189710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664304"/>
        <c:crosses val="autoZero"/>
        <c:auto val="1"/>
        <c:lblOffset val="100"/>
        <c:baseTimeUnit val="years"/>
      </c:dateAx>
      <c:valAx>
        <c:axId val="18966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9710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7B-41F7-9D85-C8F31FBD6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601992"/>
        <c:axId val="215822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7B-41F7-9D85-C8F31FBD6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601992"/>
        <c:axId val="215822448"/>
      </c:lineChart>
      <c:dateAx>
        <c:axId val="189601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5822448"/>
        <c:crosses val="autoZero"/>
        <c:auto val="1"/>
        <c:lblOffset val="100"/>
        <c:baseTimeUnit val="years"/>
      </c:dateAx>
      <c:valAx>
        <c:axId val="215822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9601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82-4D30-9933-7A61415F3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823624"/>
        <c:axId val="215824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682-4D30-9933-7A61415F3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823624"/>
        <c:axId val="215824016"/>
      </c:lineChart>
      <c:dateAx>
        <c:axId val="215823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5824016"/>
        <c:crosses val="autoZero"/>
        <c:auto val="1"/>
        <c:lblOffset val="100"/>
        <c:baseTimeUnit val="years"/>
      </c:dateAx>
      <c:valAx>
        <c:axId val="215824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5823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A7-457E-96C5-3C10380A3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825192"/>
        <c:axId val="21582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0A7-457E-96C5-3C10380A3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825192"/>
        <c:axId val="215825584"/>
      </c:lineChart>
      <c:dateAx>
        <c:axId val="215825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5825584"/>
        <c:crosses val="autoZero"/>
        <c:auto val="1"/>
        <c:lblOffset val="100"/>
        <c:baseTimeUnit val="years"/>
      </c:dateAx>
      <c:valAx>
        <c:axId val="21582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5825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1022.29</c:v>
                </c:pt>
                <c:pt idx="1">
                  <c:v>1025.45</c:v>
                </c:pt>
                <c:pt idx="2">
                  <c:v>942.64</c:v>
                </c:pt>
                <c:pt idx="3">
                  <c:v>816.1</c:v>
                </c:pt>
                <c:pt idx="4">
                  <c:v>786.14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2B-4943-ABC3-B05E332B2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856448"/>
        <c:axId val="215856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1569.13</c:v>
                </c:pt>
                <c:pt idx="1">
                  <c:v>1436</c:v>
                </c:pt>
                <c:pt idx="2">
                  <c:v>1434.89</c:v>
                </c:pt>
                <c:pt idx="3">
                  <c:v>1298.9100000000001</c:v>
                </c:pt>
                <c:pt idx="4">
                  <c:v>1243.71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2B-4943-ABC3-B05E332B2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856448"/>
        <c:axId val="215856840"/>
      </c:lineChart>
      <c:dateAx>
        <c:axId val="215856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5856840"/>
        <c:crosses val="autoZero"/>
        <c:auto val="1"/>
        <c:lblOffset val="100"/>
        <c:baseTimeUnit val="years"/>
      </c:dateAx>
      <c:valAx>
        <c:axId val="215856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5856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91.02</c:v>
                </c:pt>
                <c:pt idx="1">
                  <c:v>91.72</c:v>
                </c:pt>
                <c:pt idx="2">
                  <c:v>92.05</c:v>
                </c:pt>
                <c:pt idx="3">
                  <c:v>91.43</c:v>
                </c:pt>
                <c:pt idx="4">
                  <c:v>90.15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D8-4C70-8AB4-EAC487B29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137640"/>
        <c:axId val="21613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64.63</c:v>
                </c:pt>
                <c:pt idx="1">
                  <c:v>66.56</c:v>
                </c:pt>
                <c:pt idx="2">
                  <c:v>66.22</c:v>
                </c:pt>
                <c:pt idx="3">
                  <c:v>69.87</c:v>
                </c:pt>
                <c:pt idx="4">
                  <c:v>74.3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1D8-4C70-8AB4-EAC487B29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137640"/>
        <c:axId val="216138032"/>
      </c:lineChart>
      <c:dateAx>
        <c:axId val="216137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6138032"/>
        <c:crosses val="autoZero"/>
        <c:auto val="1"/>
        <c:lblOffset val="100"/>
        <c:baseTimeUnit val="years"/>
      </c:dateAx>
      <c:valAx>
        <c:axId val="21613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6137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217.85</c:v>
                </c:pt>
                <c:pt idx="1">
                  <c:v>220.85</c:v>
                </c:pt>
                <c:pt idx="2">
                  <c:v>219.07</c:v>
                </c:pt>
                <c:pt idx="3">
                  <c:v>217.81</c:v>
                </c:pt>
                <c:pt idx="4">
                  <c:v>224.69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33-44A1-8932-A3A39DFC2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139208"/>
        <c:axId val="216139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245.75</c:v>
                </c:pt>
                <c:pt idx="1">
                  <c:v>244.29</c:v>
                </c:pt>
                <c:pt idx="2">
                  <c:v>246.72</c:v>
                </c:pt>
                <c:pt idx="3">
                  <c:v>234.96</c:v>
                </c:pt>
                <c:pt idx="4">
                  <c:v>221.81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33-44A1-8932-A3A39DFC2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139208"/>
        <c:axId val="216139600"/>
      </c:lineChart>
      <c:dateAx>
        <c:axId val="216139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6139600"/>
        <c:crosses val="autoZero"/>
        <c:auto val="1"/>
        <c:lblOffset val="100"/>
        <c:baseTimeUnit val="years"/>
      </c:dateAx>
      <c:valAx>
        <c:axId val="216139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6139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【1,225.44】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O16" zoomScaleNormal="100" workbookViewId="0">
      <selection activeCell="BL45" sqref="BL45:BZ4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鳥取県　倉吉市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特定環境保全公共下水道</v>
      </c>
      <c r="Q8" s="47"/>
      <c r="R8" s="47"/>
      <c r="S8" s="47"/>
      <c r="T8" s="47"/>
      <c r="U8" s="47"/>
      <c r="V8" s="47"/>
      <c r="W8" s="47" t="str">
        <f>データ!L6</f>
        <v>D2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47755</v>
      </c>
      <c r="AM8" s="49"/>
      <c r="AN8" s="49"/>
      <c r="AO8" s="49"/>
      <c r="AP8" s="49"/>
      <c r="AQ8" s="49"/>
      <c r="AR8" s="49"/>
      <c r="AS8" s="49"/>
      <c r="AT8" s="44">
        <f>データ!T6</f>
        <v>272.06</v>
      </c>
      <c r="AU8" s="44"/>
      <c r="AV8" s="44"/>
      <c r="AW8" s="44"/>
      <c r="AX8" s="44"/>
      <c r="AY8" s="44"/>
      <c r="AZ8" s="44"/>
      <c r="BA8" s="44"/>
      <c r="BB8" s="44">
        <f>データ!U6</f>
        <v>175.53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4.3</v>
      </c>
      <c r="Q10" s="44"/>
      <c r="R10" s="44"/>
      <c r="S10" s="44"/>
      <c r="T10" s="44"/>
      <c r="U10" s="44"/>
      <c r="V10" s="44"/>
      <c r="W10" s="44">
        <f>データ!Q6</f>
        <v>98.67</v>
      </c>
      <c r="X10" s="44"/>
      <c r="Y10" s="44"/>
      <c r="Z10" s="44"/>
      <c r="AA10" s="44"/>
      <c r="AB10" s="44"/>
      <c r="AC10" s="44"/>
      <c r="AD10" s="49">
        <f>データ!R6</f>
        <v>3164</v>
      </c>
      <c r="AE10" s="49"/>
      <c r="AF10" s="49"/>
      <c r="AG10" s="49"/>
      <c r="AH10" s="49"/>
      <c r="AI10" s="49"/>
      <c r="AJ10" s="49"/>
      <c r="AK10" s="2"/>
      <c r="AL10" s="49">
        <f>データ!V6</f>
        <v>2043</v>
      </c>
      <c r="AM10" s="49"/>
      <c r="AN10" s="49"/>
      <c r="AO10" s="49"/>
      <c r="AP10" s="49"/>
      <c r="AQ10" s="49"/>
      <c r="AR10" s="49"/>
      <c r="AS10" s="49"/>
      <c r="AT10" s="44">
        <f>データ!W6</f>
        <v>1.05</v>
      </c>
      <c r="AU10" s="44"/>
      <c r="AV10" s="44"/>
      <c r="AW10" s="44"/>
      <c r="AX10" s="44"/>
      <c r="AY10" s="44"/>
      <c r="AZ10" s="44"/>
      <c r="BA10" s="44"/>
      <c r="BB10" s="44">
        <f>データ!X6</f>
        <v>1945.71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124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5" t="s">
        <v>122</v>
      </c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7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5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7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5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7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5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7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5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7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5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7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5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7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5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7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5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7"/>
    </row>
    <row r="56" spans="1:78" ht="13.5" customHeight="1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75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7"/>
    </row>
    <row r="57" spans="1:78" ht="13.5" customHeight="1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75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7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5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7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5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7"/>
    </row>
    <row r="60" spans="1:78" ht="13.5" customHeight="1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75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7"/>
    </row>
    <row r="61" spans="1:78" ht="13.5" customHeight="1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75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7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5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7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8"/>
      <c r="BM63" s="79"/>
      <c r="BN63" s="79"/>
      <c r="BO63" s="79"/>
      <c r="BP63" s="79"/>
      <c r="BQ63" s="79"/>
      <c r="BR63" s="79"/>
      <c r="BS63" s="79"/>
      <c r="BT63" s="79"/>
      <c r="BU63" s="79"/>
      <c r="BV63" s="79"/>
      <c r="BW63" s="79"/>
      <c r="BX63" s="79"/>
      <c r="BY63" s="79"/>
      <c r="BZ63" s="8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123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>
      <c r="C83" s="2" t="s">
        <v>41</v>
      </c>
    </row>
    <row r="84" spans="1:78">
      <c r="C84" s="2" t="s">
        <v>42</v>
      </c>
    </row>
    <row r="85" spans="1:78" hidden="1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【1,225.44】</v>
      </c>
      <c r="I86" s="25" t="str">
        <f>データ!CA6</f>
        <v>【75.58】</v>
      </c>
      <c r="J86" s="25" t="str">
        <f>データ!CL6</f>
        <v>【215.23】</v>
      </c>
      <c r="K86" s="25" t="str">
        <f>データ!CW6</f>
        <v>【42.66】</v>
      </c>
      <c r="L86" s="25" t="str">
        <f>データ!DH6</f>
        <v>【82.67】</v>
      </c>
      <c r="M86" s="25" t="s">
        <v>55</v>
      </c>
      <c r="N86" s="25" t="s">
        <v>55</v>
      </c>
      <c r="O86" s="25" t="str">
        <f>データ!EO6</f>
        <v>【0.10】</v>
      </c>
    </row>
  </sheetData>
  <sheetProtection algorithmName="SHA-512" hashValue="/d3fWdOAxTxOnsLFP41qgYSv5DIFozQLl8wB171XCBBe9BdsV/3Yg7Tf6Em5wlIENJCkeS+GXb+gR/8lQTjZpg==" saltValue="FAg3RMKvm+j/IRSN1kexXw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2" max="144" width="11.875" customWidth="1"/>
  </cols>
  <sheetData>
    <row r="1" spans="1:145">
      <c r="A1" t="s">
        <v>56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>
      <c r="A2" s="27" t="s">
        <v>57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>
      <c r="A3" s="27" t="s">
        <v>58</v>
      </c>
      <c r="B3" s="28" t="s">
        <v>59</v>
      </c>
      <c r="C3" s="28" t="s">
        <v>60</v>
      </c>
      <c r="D3" s="28" t="s">
        <v>61</v>
      </c>
      <c r="E3" s="28" t="s">
        <v>62</v>
      </c>
      <c r="F3" s="28" t="s">
        <v>63</v>
      </c>
      <c r="G3" s="28" t="s">
        <v>64</v>
      </c>
      <c r="H3" s="82" t="s">
        <v>65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4"/>
      <c r="Y3" s="88" t="s">
        <v>66</v>
      </c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 t="s">
        <v>67</v>
      </c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</row>
    <row r="4" spans="1:145">
      <c r="A4" s="27" t="s">
        <v>68</v>
      </c>
      <c r="B4" s="29"/>
      <c r="C4" s="29"/>
      <c r="D4" s="29"/>
      <c r="E4" s="29"/>
      <c r="F4" s="29"/>
      <c r="G4" s="29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7"/>
      <c r="Y4" s="81" t="s">
        <v>69</v>
      </c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 t="s">
        <v>70</v>
      </c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 t="s">
        <v>71</v>
      </c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 t="s">
        <v>72</v>
      </c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 t="s">
        <v>73</v>
      </c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 t="s">
        <v>74</v>
      </c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 t="s">
        <v>75</v>
      </c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 t="s">
        <v>76</v>
      </c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 t="s">
        <v>77</v>
      </c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 t="s">
        <v>78</v>
      </c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 t="s">
        <v>79</v>
      </c>
      <c r="EF4" s="81"/>
      <c r="EG4" s="81"/>
      <c r="EH4" s="81"/>
      <c r="EI4" s="81"/>
      <c r="EJ4" s="81"/>
      <c r="EK4" s="81"/>
      <c r="EL4" s="81"/>
      <c r="EM4" s="81"/>
      <c r="EN4" s="81"/>
      <c r="EO4" s="81"/>
    </row>
    <row r="5" spans="1:145">
      <c r="A5" s="27" t="s">
        <v>80</v>
      </c>
      <c r="B5" s="30"/>
      <c r="C5" s="30"/>
      <c r="D5" s="30"/>
      <c r="E5" s="30"/>
      <c r="F5" s="30"/>
      <c r="G5" s="30"/>
      <c r="H5" s="31" t="s">
        <v>81</v>
      </c>
      <c r="I5" s="31" t="s">
        <v>82</v>
      </c>
      <c r="J5" s="31" t="s">
        <v>83</v>
      </c>
      <c r="K5" s="31" t="s">
        <v>84</v>
      </c>
      <c r="L5" s="31" t="s">
        <v>85</v>
      </c>
      <c r="M5" s="31" t="s">
        <v>5</v>
      </c>
      <c r="N5" s="31" t="s">
        <v>86</v>
      </c>
      <c r="O5" s="31" t="s">
        <v>87</v>
      </c>
      <c r="P5" s="31" t="s">
        <v>88</v>
      </c>
      <c r="Q5" s="31" t="s">
        <v>89</v>
      </c>
      <c r="R5" s="31" t="s">
        <v>90</v>
      </c>
      <c r="S5" s="31" t="s">
        <v>91</v>
      </c>
      <c r="T5" s="31" t="s">
        <v>92</v>
      </c>
      <c r="U5" s="31" t="s">
        <v>93</v>
      </c>
      <c r="V5" s="31" t="s">
        <v>94</v>
      </c>
      <c r="W5" s="31" t="s">
        <v>95</v>
      </c>
      <c r="X5" s="31" t="s">
        <v>96</v>
      </c>
      <c r="Y5" s="31" t="s">
        <v>97</v>
      </c>
      <c r="Z5" s="31" t="s">
        <v>98</v>
      </c>
      <c r="AA5" s="31" t="s">
        <v>99</v>
      </c>
      <c r="AB5" s="31" t="s">
        <v>100</v>
      </c>
      <c r="AC5" s="31" t="s">
        <v>101</v>
      </c>
      <c r="AD5" s="31" t="s">
        <v>102</v>
      </c>
      <c r="AE5" s="31" t="s">
        <v>103</v>
      </c>
      <c r="AF5" s="31" t="s">
        <v>104</v>
      </c>
      <c r="AG5" s="31" t="s">
        <v>105</v>
      </c>
      <c r="AH5" s="31" t="s">
        <v>106</v>
      </c>
      <c r="AI5" s="31" t="s">
        <v>43</v>
      </c>
      <c r="AJ5" s="31" t="s">
        <v>97</v>
      </c>
      <c r="AK5" s="31" t="s">
        <v>98</v>
      </c>
      <c r="AL5" s="31" t="s">
        <v>99</v>
      </c>
      <c r="AM5" s="31" t="s">
        <v>100</v>
      </c>
      <c r="AN5" s="31" t="s">
        <v>101</v>
      </c>
      <c r="AO5" s="31" t="s">
        <v>102</v>
      </c>
      <c r="AP5" s="31" t="s">
        <v>103</v>
      </c>
      <c r="AQ5" s="31" t="s">
        <v>104</v>
      </c>
      <c r="AR5" s="31" t="s">
        <v>105</v>
      </c>
      <c r="AS5" s="31" t="s">
        <v>106</v>
      </c>
      <c r="AT5" s="31" t="s">
        <v>107</v>
      </c>
      <c r="AU5" s="31" t="s">
        <v>97</v>
      </c>
      <c r="AV5" s="31" t="s">
        <v>98</v>
      </c>
      <c r="AW5" s="31" t="s">
        <v>99</v>
      </c>
      <c r="AX5" s="31" t="s">
        <v>100</v>
      </c>
      <c r="AY5" s="31" t="s">
        <v>101</v>
      </c>
      <c r="AZ5" s="31" t="s">
        <v>102</v>
      </c>
      <c r="BA5" s="31" t="s">
        <v>103</v>
      </c>
      <c r="BB5" s="31" t="s">
        <v>104</v>
      </c>
      <c r="BC5" s="31" t="s">
        <v>105</v>
      </c>
      <c r="BD5" s="31" t="s">
        <v>106</v>
      </c>
      <c r="BE5" s="31" t="s">
        <v>107</v>
      </c>
      <c r="BF5" s="31" t="s">
        <v>97</v>
      </c>
      <c r="BG5" s="31" t="s">
        <v>98</v>
      </c>
      <c r="BH5" s="31" t="s">
        <v>99</v>
      </c>
      <c r="BI5" s="31" t="s">
        <v>100</v>
      </c>
      <c r="BJ5" s="31" t="s">
        <v>101</v>
      </c>
      <c r="BK5" s="31" t="s">
        <v>102</v>
      </c>
      <c r="BL5" s="31" t="s">
        <v>103</v>
      </c>
      <c r="BM5" s="31" t="s">
        <v>104</v>
      </c>
      <c r="BN5" s="31" t="s">
        <v>105</v>
      </c>
      <c r="BO5" s="31" t="s">
        <v>106</v>
      </c>
      <c r="BP5" s="31" t="s">
        <v>107</v>
      </c>
      <c r="BQ5" s="31" t="s">
        <v>97</v>
      </c>
      <c r="BR5" s="31" t="s">
        <v>98</v>
      </c>
      <c r="BS5" s="31" t="s">
        <v>99</v>
      </c>
      <c r="BT5" s="31" t="s">
        <v>100</v>
      </c>
      <c r="BU5" s="31" t="s">
        <v>101</v>
      </c>
      <c r="BV5" s="31" t="s">
        <v>102</v>
      </c>
      <c r="BW5" s="31" t="s">
        <v>103</v>
      </c>
      <c r="BX5" s="31" t="s">
        <v>104</v>
      </c>
      <c r="BY5" s="31" t="s">
        <v>105</v>
      </c>
      <c r="BZ5" s="31" t="s">
        <v>106</v>
      </c>
      <c r="CA5" s="31" t="s">
        <v>107</v>
      </c>
      <c r="CB5" s="31" t="s">
        <v>97</v>
      </c>
      <c r="CC5" s="31" t="s">
        <v>98</v>
      </c>
      <c r="CD5" s="31" t="s">
        <v>99</v>
      </c>
      <c r="CE5" s="31" t="s">
        <v>100</v>
      </c>
      <c r="CF5" s="31" t="s">
        <v>101</v>
      </c>
      <c r="CG5" s="31" t="s">
        <v>102</v>
      </c>
      <c r="CH5" s="31" t="s">
        <v>103</v>
      </c>
      <c r="CI5" s="31" t="s">
        <v>104</v>
      </c>
      <c r="CJ5" s="31" t="s">
        <v>105</v>
      </c>
      <c r="CK5" s="31" t="s">
        <v>106</v>
      </c>
      <c r="CL5" s="31" t="s">
        <v>107</v>
      </c>
      <c r="CM5" s="31" t="s">
        <v>97</v>
      </c>
      <c r="CN5" s="31" t="s">
        <v>98</v>
      </c>
      <c r="CO5" s="31" t="s">
        <v>99</v>
      </c>
      <c r="CP5" s="31" t="s">
        <v>100</v>
      </c>
      <c r="CQ5" s="31" t="s">
        <v>101</v>
      </c>
      <c r="CR5" s="31" t="s">
        <v>102</v>
      </c>
      <c r="CS5" s="31" t="s">
        <v>103</v>
      </c>
      <c r="CT5" s="31" t="s">
        <v>104</v>
      </c>
      <c r="CU5" s="31" t="s">
        <v>105</v>
      </c>
      <c r="CV5" s="31" t="s">
        <v>106</v>
      </c>
      <c r="CW5" s="31" t="s">
        <v>107</v>
      </c>
      <c r="CX5" s="31" t="s">
        <v>97</v>
      </c>
      <c r="CY5" s="31" t="s">
        <v>98</v>
      </c>
      <c r="CZ5" s="31" t="s">
        <v>99</v>
      </c>
      <c r="DA5" s="31" t="s">
        <v>100</v>
      </c>
      <c r="DB5" s="31" t="s">
        <v>101</v>
      </c>
      <c r="DC5" s="31" t="s">
        <v>102</v>
      </c>
      <c r="DD5" s="31" t="s">
        <v>103</v>
      </c>
      <c r="DE5" s="31" t="s">
        <v>104</v>
      </c>
      <c r="DF5" s="31" t="s">
        <v>105</v>
      </c>
      <c r="DG5" s="31" t="s">
        <v>106</v>
      </c>
      <c r="DH5" s="31" t="s">
        <v>107</v>
      </c>
      <c r="DI5" s="31" t="s">
        <v>97</v>
      </c>
      <c r="DJ5" s="31" t="s">
        <v>98</v>
      </c>
      <c r="DK5" s="31" t="s">
        <v>99</v>
      </c>
      <c r="DL5" s="31" t="s">
        <v>100</v>
      </c>
      <c r="DM5" s="31" t="s">
        <v>101</v>
      </c>
      <c r="DN5" s="31" t="s">
        <v>102</v>
      </c>
      <c r="DO5" s="31" t="s">
        <v>103</v>
      </c>
      <c r="DP5" s="31" t="s">
        <v>104</v>
      </c>
      <c r="DQ5" s="31" t="s">
        <v>105</v>
      </c>
      <c r="DR5" s="31" t="s">
        <v>106</v>
      </c>
      <c r="DS5" s="31" t="s">
        <v>107</v>
      </c>
      <c r="DT5" s="31" t="s">
        <v>97</v>
      </c>
      <c r="DU5" s="31" t="s">
        <v>98</v>
      </c>
      <c r="DV5" s="31" t="s">
        <v>99</v>
      </c>
      <c r="DW5" s="31" t="s">
        <v>100</v>
      </c>
      <c r="DX5" s="31" t="s">
        <v>101</v>
      </c>
      <c r="DY5" s="31" t="s">
        <v>102</v>
      </c>
      <c r="DZ5" s="31" t="s">
        <v>103</v>
      </c>
      <c r="EA5" s="31" t="s">
        <v>104</v>
      </c>
      <c r="EB5" s="31" t="s">
        <v>105</v>
      </c>
      <c r="EC5" s="31" t="s">
        <v>106</v>
      </c>
      <c r="ED5" s="31" t="s">
        <v>107</v>
      </c>
      <c r="EE5" s="31" t="s">
        <v>97</v>
      </c>
      <c r="EF5" s="31" t="s">
        <v>98</v>
      </c>
      <c r="EG5" s="31" t="s">
        <v>99</v>
      </c>
      <c r="EH5" s="31" t="s">
        <v>100</v>
      </c>
      <c r="EI5" s="31" t="s">
        <v>101</v>
      </c>
      <c r="EJ5" s="31" t="s">
        <v>102</v>
      </c>
      <c r="EK5" s="31" t="s">
        <v>103</v>
      </c>
      <c r="EL5" s="31" t="s">
        <v>104</v>
      </c>
      <c r="EM5" s="31" t="s">
        <v>105</v>
      </c>
      <c r="EN5" s="31" t="s">
        <v>106</v>
      </c>
      <c r="EO5" s="31" t="s">
        <v>107</v>
      </c>
    </row>
    <row r="6" spans="1:145" s="35" customFormat="1">
      <c r="A6" s="27" t="s">
        <v>108</v>
      </c>
      <c r="B6" s="32">
        <f>B7</f>
        <v>2017</v>
      </c>
      <c r="C6" s="32">
        <f t="shared" ref="C6:X6" si="3">C7</f>
        <v>312037</v>
      </c>
      <c r="D6" s="32">
        <f t="shared" si="3"/>
        <v>47</v>
      </c>
      <c r="E6" s="32">
        <f t="shared" si="3"/>
        <v>17</v>
      </c>
      <c r="F6" s="32">
        <f t="shared" si="3"/>
        <v>4</v>
      </c>
      <c r="G6" s="32">
        <f t="shared" si="3"/>
        <v>0</v>
      </c>
      <c r="H6" s="32" t="str">
        <f t="shared" si="3"/>
        <v>鳥取県　倉吉市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特定環境保全公共下水道</v>
      </c>
      <c r="L6" s="32" t="str">
        <f t="shared" si="3"/>
        <v>D2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4.3</v>
      </c>
      <c r="Q6" s="33">
        <f t="shared" si="3"/>
        <v>98.67</v>
      </c>
      <c r="R6" s="33">
        <f t="shared" si="3"/>
        <v>3164</v>
      </c>
      <c r="S6" s="33">
        <f t="shared" si="3"/>
        <v>47755</v>
      </c>
      <c r="T6" s="33">
        <f t="shared" si="3"/>
        <v>272.06</v>
      </c>
      <c r="U6" s="33">
        <f t="shared" si="3"/>
        <v>175.53</v>
      </c>
      <c r="V6" s="33">
        <f t="shared" si="3"/>
        <v>2043</v>
      </c>
      <c r="W6" s="33">
        <f t="shared" si="3"/>
        <v>1.05</v>
      </c>
      <c r="X6" s="33">
        <f t="shared" si="3"/>
        <v>1945.71</v>
      </c>
      <c r="Y6" s="34">
        <f>IF(Y7="",NA(),Y7)</f>
        <v>69.41</v>
      </c>
      <c r="Z6" s="34">
        <f t="shared" ref="Z6:AH6" si="4">IF(Z7="",NA(),Z7)</f>
        <v>69.14</v>
      </c>
      <c r="AA6" s="34">
        <f t="shared" si="4"/>
        <v>70.7</v>
      </c>
      <c r="AB6" s="34">
        <f t="shared" si="4"/>
        <v>74.150000000000006</v>
      </c>
      <c r="AC6" s="34">
        <f t="shared" si="4"/>
        <v>77.53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1022.29</v>
      </c>
      <c r="BG6" s="34">
        <f t="shared" ref="BG6:BO6" si="7">IF(BG7="",NA(),BG7)</f>
        <v>1025.45</v>
      </c>
      <c r="BH6" s="34">
        <f t="shared" si="7"/>
        <v>942.64</v>
      </c>
      <c r="BI6" s="34">
        <f t="shared" si="7"/>
        <v>816.1</v>
      </c>
      <c r="BJ6" s="34">
        <f t="shared" si="7"/>
        <v>786.14</v>
      </c>
      <c r="BK6" s="34">
        <f t="shared" si="7"/>
        <v>1569.13</v>
      </c>
      <c r="BL6" s="34">
        <f t="shared" si="7"/>
        <v>1436</v>
      </c>
      <c r="BM6" s="34">
        <f t="shared" si="7"/>
        <v>1434.89</v>
      </c>
      <c r="BN6" s="34">
        <f t="shared" si="7"/>
        <v>1298.9100000000001</v>
      </c>
      <c r="BO6" s="34">
        <f t="shared" si="7"/>
        <v>1243.71</v>
      </c>
      <c r="BP6" s="33" t="str">
        <f>IF(BP7="","",IF(BP7="-","【-】","【"&amp;SUBSTITUTE(TEXT(BP7,"#,##0.00"),"-","△")&amp;"】"))</f>
        <v>【1,225.44】</v>
      </c>
      <c r="BQ6" s="34">
        <f>IF(BQ7="",NA(),BQ7)</f>
        <v>91.02</v>
      </c>
      <c r="BR6" s="34">
        <f t="shared" ref="BR6:BZ6" si="8">IF(BR7="",NA(),BR7)</f>
        <v>91.72</v>
      </c>
      <c r="BS6" s="34">
        <f t="shared" si="8"/>
        <v>92.05</v>
      </c>
      <c r="BT6" s="34">
        <f t="shared" si="8"/>
        <v>91.43</v>
      </c>
      <c r="BU6" s="34">
        <f t="shared" si="8"/>
        <v>90.15</v>
      </c>
      <c r="BV6" s="34">
        <f t="shared" si="8"/>
        <v>64.63</v>
      </c>
      <c r="BW6" s="34">
        <f t="shared" si="8"/>
        <v>66.56</v>
      </c>
      <c r="BX6" s="34">
        <f t="shared" si="8"/>
        <v>66.22</v>
      </c>
      <c r="BY6" s="34">
        <f t="shared" si="8"/>
        <v>69.87</v>
      </c>
      <c r="BZ6" s="34">
        <f t="shared" si="8"/>
        <v>74.3</v>
      </c>
      <c r="CA6" s="33" t="str">
        <f>IF(CA7="","",IF(CA7="-","【-】","【"&amp;SUBSTITUTE(TEXT(CA7,"#,##0.00"),"-","△")&amp;"】"))</f>
        <v>【75.58】</v>
      </c>
      <c r="CB6" s="34">
        <f>IF(CB7="",NA(),CB7)</f>
        <v>217.85</v>
      </c>
      <c r="CC6" s="34">
        <f t="shared" ref="CC6:CK6" si="9">IF(CC7="",NA(),CC7)</f>
        <v>220.85</v>
      </c>
      <c r="CD6" s="34">
        <f t="shared" si="9"/>
        <v>219.07</v>
      </c>
      <c r="CE6" s="34">
        <f t="shared" si="9"/>
        <v>217.81</v>
      </c>
      <c r="CF6" s="34">
        <f t="shared" si="9"/>
        <v>224.69</v>
      </c>
      <c r="CG6" s="34">
        <f t="shared" si="9"/>
        <v>245.75</v>
      </c>
      <c r="CH6" s="34">
        <f t="shared" si="9"/>
        <v>244.29</v>
      </c>
      <c r="CI6" s="34">
        <f t="shared" si="9"/>
        <v>246.72</v>
      </c>
      <c r="CJ6" s="34">
        <f t="shared" si="9"/>
        <v>234.96</v>
      </c>
      <c r="CK6" s="34">
        <f t="shared" si="9"/>
        <v>221.81</v>
      </c>
      <c r="CL6" s="33" t="str">
        <f>IF(CL7="","",IF(CL7="-","【-】","【"&amp;SUBSTITUTE(TEXT(CL7,"#,##0.00"),"-","△")&amp;"】"))</f>
        <v>【215.23】</v>
      </c>
      <c r="CM6" s="34" t="str">
        <f>IF(CM7="",NA(),CM7)</f>
        <v>-</v>
      </c>
      <c r="CN6" s="34" t="str">
        <f t="shared" ref="CN6:CV6" si="10">IF(CN7="",NA(),CN7)</f>
        <v>-</v>
      </c>
      <c r="CO6" s="34" t="str">
        <f t="shared" si="10"/>
        <v>-</v>
      </c>
      <c r="CP6" s="34" t="str">
        <f t="shared" si="10"/>
        <v>-</v>
      </c>
      <c r="CQ6" s="34" t="str">
        <f t="shared" si="10"/>
        <v>-</v>
      </c>
      <c r="CR6" s="34">
        <f t="shared" si="10"/>
        <v>43.65</v>
      </c>
      <c r="CS6" s="34">
        <f t="shared" si="10"/>
        <v>43.58</v>
      </c>
      <c r="CT6" s="34">
        <f t="shared" si="10"/>
        <v>41.35</v>
      </c>
      <c r="CU6" s="34">
        <f t="shared" si="10"/>
        <v>42.9</v>
      </c>
      <c r="CV6" s="34">
        <f t="shared" si="10"/>
        <v>43.36</v>
      </c>
      <c r="CW6" s="33" t="str">
        <f>IF(CW7="","",IF(CW7="-","【-】","【"&amp;SUBSTITUTE(TEXT(CW7,"#,##0.00"),"-","△")&amp;"】"))</f>
        <v>【42.66】</v>
      </c>
      <c r="CX6" s="34">
        <f>IF(CX7="",NA(),CX7)</f>
        <v>80.88</v>
      </c>
      <c r="CY6" s="34">
        <f t="shared" ref="CY6:DG6" si="11">IF(CY7="",NA(),CY7)</f>
        <v>79.94</v>
      </c>
      <c r="CZ6" s="34">
        <f t="shared" si="11"/>
        <v>76.81</v>
      </c>
      <c r="DA6" s="34">
        <f t="shared" si="11"/>
        <v>76.709999999999994</v>
      </c>
      <c r="DB6" s="34">
        <f t="shared" si="11"/>
        <v>74.69</v>
      </c>
      <c r="DC6" s="34">
        <f t="shared" si="11"/>
        <v>82.2</v>
      </c>
      <c r="DD6" s="34">
        <f t="shared" si="11"/>
        <v>82.35</v>
      </c>
      <c r="DE6" s="34">
        <f t="shared" si="11"/>
        <v>82.9</v>
      </c>
      <c r="DF6" s="34">
        <f t="shared" si="11"/>
        <v>83.5</v>
      </c>
      <c r="DG6" s="34">
        <f t="shared" si="11"/>
        <v>83.06</v>
      </c>
      <c r="DH6" s="33" t="str">
        <f>IF(DH7="","",IF(DH7="-","【-】","【"&amp;SUBSTITUTE(TEXT(DH7,"#,##0.00"),"-","△")&amp;"】"))</f>
        <v>【82.67】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0.05</v>
      </c>
      <c r="EK6" s="34">
        <f t="shared" si="14"/>
        <v>0.04</v>
      </c>
      <c r="EL6" s="34">
        <f t="shared" si="14"/>
        <v>7.0000000000000007E-2</v>
      </c>
      <c r="EM6" s="34">
        <f t="shared" si="14"/>
        <v>0.09</v>
      </c>
      <c r="EN6" s="34">
        <f t="shared" si="14"/>
        <v>0.09</v>
      </c>
      <c r="EO6" s="33" t="str">
        <f>IF(EO7="","",IF(EO7="-","【-】","【"&amp;SUBSTITUTE(TEXT(EO7,"#,##0.00"),"-","△")&amp;"】"))</f>
        <v>【0.10】</v>
      </c>
    </row>
    <row r="7" spans="1:145" s="35" customFormat="1">
      <c r="A7" s="27"/>
      <c r="B7" s="36">
        <v>2017</v>
      </c>
      <c r="C7" s="36">
        <v>312037</v>
      </c>
      <c r="D7" s="36">
        <v>47</v>
      </c>
      <c r="E7" s="36">
        <v>17</v>
      </c>
      <c r="F7" s="36">
        <v>4</v>
      </c>
      <c r="G7" s="36">
        <v>0</v>
      </c>
      <c r="H7" s="36" t="s">
        <v>109</v>
      </c>
      <c r="I7" s="36" t="s">
        <v>110</v>
      </c>
      <c r="J7" s="36" t="s">
        <v>111</v>
      </c>
      <c r="K7" s="36" t="s">
        <v>112</v>
      </c>
      <c r="L7" s="36" t="s">
        <v>113</v>
      </c>
      <c r="M7" s="36" t="s">
        <v>114</v>
      </c>
      <c r="N7" s="37" t="s">
        <v>115</v>
      </c>
      <c r="O7" s="37" t="s">
        <v>116</v>
      </c>
      <c r="P7" s="37">
        <v>4.3</v>
      </c>
      <c r="Q7" s="37">
        <v>98.67</v>
      </c>
      <c r="R7" s="37">
        <v>3164</v>
      </c>
      <c r="S7" s="37">
        <v>47755</v>
      </c>
      <c r="T7" s="37">
        <v>272.06</v>
      </c>
      <c r="U7" s="37">
        <v>175.53</v>
      </c>
      <c r="V7" s="37">
        <v>2043</v>
      </c>
      <c r="W7" s="37">
        <v>1.05</v>
      </c>
      <c r="X7" s="37">
        <v>1945.71</v>
      </c>
      <c r="Y7" s="37">
        <v>69.41</v>
      </c>
      <c r="Z7" s="37">
        <v>69.14</v>
      </c>
      <c r="AA7" s="37">
        <v>70.7</v>
      </c>
      <c r="AB7" s="37">
        <v>74.150000000000006</v>
      </c>
      <c r="AC7" s="37">
        <v>77.53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1022.29</v>
      </c>
      <c r="BG7" s="37">
        <v>1025.45</v>
      </c>
      <c r="BH7" s="37">
        <v>942.64</v>
      </c>
      <c r="BI7" s="37">
        <v>816.1</v>
      </c>
      <c r="BJ7" s="37">
        <v>786.14</v>
      </c>
      <c r="BK7" s="37">
        <v>1569.13</v>
      </c>
      <c r="BL7" s="37">
        <v>1436</v>
      </c>
      <c r="BM7" s="37">
        <v>1434.89</v>
      </c>
      <c r="BN7" s="37">
        <v>1298.9100000000001</v>
      </c>
      <c r="BO7" s="37">
        <v>1243.71</v>
      </c>
      <c r="BP7" s="37">
        <v>1225.44</v>
      </c>
      <c r="BQ7" s="37">
        <v>91.02</v>
      </c>
      <c r="BR7" s="37">
        <v>91.72</v>
      </c>
      <c r="BS7" s="37">
        <v>92.05</v>
      </c>
      <c r="BT7" s="37">
        <v>91.43</v>
      </c>
      <c r="BU7" s="37">
        <v>90.15</v>
      </c>
      <c r="BV7" s="37">
        <v>64.63</v>
      </c>
      <c r="BW7" s="37">
        <v>66.56</v>
      </c>
      <c r="BX7" s="37">
        <v>66.22</v>
      </c>
      <c r="BY7" s="37">
        <v>69.87</v>
      </c>
      <c r="BZ7" s="37">
        <v>74.3</v>
      </c>
      <c r="CA7" s="37">
        <v>75.58</v>
      </c>
      <c r="CB7" s="37">
        <v>217.85</v>
      </c>
      <c r="CC7" s="37">
        <v>220.85</v>
      </c>
      <c r="CD7" s="37">
        <v>219.07</v>
      </c>
      <c r="CE7" s="37">
        <v>217.81</v>
      </c>
      <c r="CF7" s="37">
        <v>224.69</v>
      </c>
      <c r="CG7" s="37">
        <v>245.75</v>
      </c>
      <c r="CH7" s="37">
        <v>244.29</v>
      </c>
      <c r="CI7" s="37">
        <v>246.72</v>
      </c>
      <c r="CJ7" s="37">
        <v>234.96</v>
      </c>
      <c r="CK7" s="37">
        <v>221.81</v>
      </c>
      <c r="CL7" s="37">
        <v>215.23</v>
      </c>
      <c r="CM7" s="37" t="s">
        <v>115</v>
      </c>
      <c r="CN7" s="37" t="s">
        <v>115</v>
      </c>
      <c r="CO7" s="37" t="s">
        <v>115</v>
      </c>
      <c r="CP7" s="37" t="s">
        <v>115</v>
      </c>
      <c r="CQ7" s="37" t="s">
        <v>115</v>
      </c>
      <c r="CR7" s="37">
        <v>43.65</v>
      </c>
      <c r="CS7" s="37">
        <v>43.58</v>
      </c>
      <c r="CT7" s="37">
        <v>41.35</v>
      </c>
      <c r="CU7" s="37">
        <v>42.9</v>
      </c>
      <c r="CV7" s="37">
        <v>43.36</v>
      </c>
      <c r="CW7" s="37">
        <v>42.66</v>
      </c>
      <c r="CX7" s="37">
        <v>80.88</v>
      </c>
      <c r="CY7" s="37">
        <v>79.94</v>
      </c>
      <c r="CZ7" s="37">
        <v>76.81</v>
      </c>
      <c r="DA7" s="37">
        <v>76.709999999999994</v>
      </c>
      <c r="DB7" s="37">
        <v>74.69</v>
      </c>
      <c r="DC7" s="37">
        <v>82.2</v>
      </c>
      <c r="DD7" s="37">
        <v>82.35</v>
      </c>
      <c r="DE7" s="37">
        <v>82.9</v>
      </c>
      <c r="DF7" s="37">
        <v>83.5</v>
      </c>
      <c r="DG7" s="37">
        <v>83.06</v>
      </c>
      <c r="DH7" s="37">
        <v>82.67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0.05</v>
      </c>
      <c r="EK7" s="37">
        <v>0.04</v>
      </c>
      <c r="EL7" s="37">
        <v>7.0000000000000007E-2</v>
      </c>
      <c r="EM7" s="37">
        <v>0.09</v>
      </c>
      <c r="EN7" s="37">
        <v>0.09</v>
      </c>
      <c r="EO7" s="37">
        <v>0.1</v>
      </c>
    </row>
    <row r="8" spans="1:14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>
      <c r="A9" s="39"/>
      <c r="B9" s="39" t="s">
        <v>117</v>
      </c>
      <c r="C9" s="39" t="s">
        <v>118</v>
      </c>
      <c r="D9" s="39" t="s">
        <v>119</v>
      </c>
      <c r="E9" s="39" t="s">
        <v>120</v>
      </c>
      <c r="F9" s="39" t="s">
        <v>121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>
      <c r="A10" s="39" t="s">
        <v>59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