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7_312037_47_1718\"/>
    </mc:Choice>
  </mc:AlternateContent>
  <workbookProtection workbookAlgorithmName="SHA-512" workbookHashValue="ajzJmuS9zWhEjUrI2laX5sPxgiYFnDA7mASsIIsEwINjUvmaIIfjiIhgNF4my6qkBQL7l64Mr0jZSlDEKPvTPA==" workbookSaltValue="E6KI7WDVtFDQ0mzLioSV1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<sst xmlns="http://schemas.openxmlformats.org/spreadsheetml/2006/main" count="240" uniqueCount="126">
  <si>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</si>
  <si>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</si>
  <si>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</si>
  <si>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</si>
  <si>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</si>
  <si>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</si>
  <si>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</si>
  <si>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</si>
  <si>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</si>
  <si>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</si>
  <si>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</si>
  <si>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</si>
  <si>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</si>
  <si>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</si>
  <si>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</si>
  <si>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</si>
  <si>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</si>
  <si>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</si>
  <si>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</si>
  <si>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</si>
  <si>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</si>
  <si>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</si>
  <si>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</si>
  <si>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</si>
  <si>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</si>
  <si>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</si>
  <si>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</si>
  <si>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</si>
  <si>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</si>
  <si>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</si>
  <si>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</si>
  <si>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</si>
  <si>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</si>
  <si>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</si>
  <si>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</si>
  <si>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</si>
  <si>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</si>
  <si>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</si>
  <si>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</si>
  <si>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</si>
  <si>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</si>
  <si>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</si>
  <si>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</si>
  <si>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</si>
  <si>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</si>
  <si>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</si>
  <si>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</si>
  <si>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</si>
  <si>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</si>
  <si>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</si>
  <si>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</si>
  <si>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</si>
  <si>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</si>
  <si>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</si>
  <si>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</si>
  <si>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</si>
  <si>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</si>
  <si>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</si>
  <si>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</si>
  <si>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</si>
  <si>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</si>
  <si>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</si>
  <si>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</si>
  <si>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</si>
  <si>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</si>
  <si>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</si>
  <si>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</si>
  <si>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</si>
  <si>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</si>
  <si>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</si>
  <si>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</si>
  <si>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</si>
  <si>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</si>
  <si>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</si>
  <si>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</si>
  <si>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</si>
  <si>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</si>
  <si>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</si>
  <si>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</si>
  <si>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</si>
  <si>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</si>
  <si>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</si>
  <si>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</si>
  <si>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</si>
  <si>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</si>
  <si>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</si>
  <si>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</si>
  <si>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</si>
  <si>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</si>
  <si>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</si>
  <si>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</si>
  <si>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</si>
  <si>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</si>
  <si>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</si>
  <si>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</si>
  <si>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</si>
  <si>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</si>
  <si>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</si>
  <si>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</si>
  <si>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</si>
  <si>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</si>
  <si>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</si>
  <si>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</si>
  <si>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</si>
  <si>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</si>
  <si>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</si>
  <si>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</si>
  <si>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</si>
  <si>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</si>
  <si>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</si>
  <si>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</si>
  <si>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</si>
  <si>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</si>
  <si>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</si>
  <si>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</si>
  <si>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</si>
  <si>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</si>
  <si>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</si>
  <si>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</si>
  <si>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</si>
  <si>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</si>
  <si>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</si>
  <si>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</si>
  <si>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【収益的収支比率】
　近年、概ね横ばいの推移である。企業債元利償還金のピークは2022年頃を見込むため、数年間はこの傾向が続く。業務見直しや収入確保による改善が必要であるが、現在、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類似団体よりも比率は低いが、処理施設機器の更新時期に入っているため、過剰投資により企業債残高が増すことのないよう、執行にあたっては十分に検討を行う。
【汚水処理原価・経費回収率】
　近年、汚水処理原価は減少傾向にあるが、主に汚水処理原価を構成する費用のうち、元利償還額の減少に伴うもの。持管理費については、業務見直し等により削減するよう、今後も検討が必要。
　なお、経費回収率の増加は、汚水処理原価の減及び使用料収入の改善によるもの。類似団体平均より高い水準にあるが、今後も使用料収入の確保による回収率の改善に努める。
【水洗化率】
　水洗化率は全国平均、類似団体平均をともに下回っているが、整備事業が完了しているため、新規利用者の増加は見込めない。</t>
    <rPh sb="11" eb="13">
      <t>キンネン</t>
    </rPh>
    <rPh sb="14" eb="15">
      <t>オオム</t>
    </rPh>
    <rPh sb="16" eb="17">
      <t>ヨコ</t>
    </rPh>
    <rPh sb="20" eb="22">
      <t>スイイ</t>
    </rPh>
    <rPh sb="26" eb="28">
      <t>キギョウ</t>
    </rPh>
    <rPh sb="28" eb="29">
      <t>サイ</t>
    </rPh>
    <rPh sb="29" eb="31">
      <t>ガンリ</t>
    </rPh>
    <rPh sb="31" eb="34">
      <t>ショウカンキン</t>
    </rPh>
    <rPh sb="43" eb="44">
      <t>ネン</t>
    </rPh>
    <rPh sb="44" eb="45">
      <t>ゴロ</t>
    </rPh>
    <rPh sb="46" eb="48">
      <t>ミコ</t>
    </rPh>
    <rPh sb="52" eb="54">
      <t>スウネン</t>
    </rPh>
    <rPh sb="54" eb="55">
      <t>カン</t>
    </rPh>
    <rPh sb="58" eb="60">
      <t>ケイコウ</t>
    </rPh>
    <rPh sb="61" eb="62">
      <t>ツヅ</t>
    </rPh>
    <rPh sb="64" eb="66">
      <t>ギョウム</t>
    </rPh>
    <rPh sb="66" eb="68">
      <t>ミナオ</t>
    </rPh>
    <rPh sb="70" eb="72">
      <t>シュウニュウ</t>
    </rPh>
    <rPh sb="72" eb="74">
      <t>カクホ</t>
    </rPh>
    <rPh sb="77" eb="79">
      <t>カイゼン</t>
    </rPh>
    <rPh sb="80" eb="82">
      <t>ヒツヨウ</t>
    </rPh>
    <rPh sb="161" eb="163">
      <t>コンゴ</t>
    </rPh>
    <rPh sb="164" eb="167">
      <t>チホウサイ</t>
    </rPh>
    <rPh sb="167" eb="169">
      <t>ザンダカ</t>
    </rPh>
    <rPh sb="170" eb="172">
      <t>テイゲン</t>
    </rPh>
    <rPh sb="173" eb="175">
      <t>ミコ</t>
    </rPh>
    <rPh sb="189" eb="190">
      <t>ヒク</t>
    </rPh>
    <rPh sb="193" eb="195">
      <t>ショリ</t>
    </rPh>
    <rPh sb="195" eb="197">
      <t>シセツ</t>
    </rPh>
    <rPh sb="197" eb="199">
      <t>キキ</t>
    </rPh>
    <rPh sb="205" eb="206">
      <t>ハイ</t>
    </rPh>
    <rPh sb="220" eb="222">
      <t>キギョウ</t>
    </rPh>
    <rPh sb="222" eb="223">
      <t>サイ</t>
    </rPh>
    <rPh sb="223" eb="225">
      <t>ザンダカ</t>
    </rPh>
    <rPh sb="226" eb="227">
      <t>マ</t>
    </rPh>
    <rPh sb="236" eb="238">
      <t>シッコウ</t>
    </rPh>
    <rPh sb="244" eb="246">
      <t>ジュウブン</t>
    </rPh>
    <rPh sb="247" eb="249">
      <t>ケントウ</t>
    </rPh>
    <rPh sb="250" eb="251">
      <t>オコナ</t>
    </rPh>
    <rPh sb="262" eb="264">
      <t>ケイヒ</t>
    </rPh>
    <rPh sb="264" eb="266">
      <t>カイシュウ</t>
    </rPh>
    <rPh sb="266" eb="267">
      <t>リツ</t>
    </rPh>
    <rPh sb="270" eb="272">
      <t>キンネン</t>
    </rPh>
    <rPh sb="273" eb="275">
      <t>オスイ</t>
    </rPh>
    <rPh sb="275" eb="277">
      <t>ショリ</t>
    </rPh>
    <rPh sb="277" eb="279">
      <t>ゲンカ</t>
    </rPh>
    <rPh sb="280" eb="281">
      <t>ゲン</t>
    </rPh>
    <rPh sb="281" eb="282">
      <t>ショウ</t>
    </rPh>
    <rPh sb="282" eb="284">
      <t>ケイコウ</t>
    </rPh>
    <rPh sb="289" eb="290">
      <t>オモ</t>
    </rPh>
    <rPh sb="314" eb="315">
      <t>ゲン</t>
    </rPh>
    <rPh sb="315" eb="316">
      <t>ショウ</t>
    </rPh>
    <rPh sb="317" eb="318">
      <t>トモナ</t>
    </rPh>
    <rPh sb="362" eb="364">
      <t>ケイヒ</t>
    </rPh>
    <rPh sb="372" eb="374">
      <t>オスイ</t>
    </rPh>
    <rPh sb="374" eb="376">
      <t>ショリ</t>
    </rPh>
    <rPh sb="376" eb="378">
      <t>ゲンカ</t>
    </rPh>
    <rPh sb="379" eb="380">
      <t>ゲン</t>
    </rPh>
    <rPh sb="380" eb="381">
      <t>オヨ</t>
    </rPh>
    <rPh sb="382" eb="385">
      <t>シヨウリョウ</t>
    </rPh>
    <rPh sb="396" eb="398">
      <t>ルイジ</t>
    </rPh>
    <rPh sb="398" eb="400">
      <t>ダンタイ</t>
    </rPh>
    <rPh sb="400" eb="402">
      <t>ヘイキン</t>
    </rPh>
    <rPh sb="404" eb="405">
      <t>タカ</t>
    </rPh>
    <rPh sb="406" eb="408">
      <t>スイジュン</t>
    </rPh>
    <rPh sb="413" eb="415">
      <t>コンゴ</t>
    </rPh>
    <rPh sb="416" eb="419">
      <t>シヨウリョウ</t>
    </rPh>
    <rPh sb="419" eb="421">
      <t>シュウニュウ</t>
    </rPh>
    <rPh sb="422" eb="424">
      <t>カクホ</t>
    </rPh>
    <rPh sb="427" eb="429">
      <t>カイシュウ</t>
    </rPh>
    <rPh sb="429" eb="430">
      <t>リツ</t>
    </rPh>
    <rPh sb="431" eb="433">
      <t>カイゼン</t>
    </rPh>
    <rPh sb="434" eb="435">
      <t>ツト</t>
    </rPh>
    <phoneticPr fontId="16"/>
  </si>
  <si>
    <t>　平成3年度に事業を開始（処理施設建設：平成3年度、管渠建設：平成4年度）したものであり、現在、処理施設の機器更新事業にとりかかっているところである。
　なお、施設改修にあたっては、平成24年度に作成した『最適整備構想及び総合計画』に沿って行っている。　
　管渠は比較的新しいものではあるが、今後使用料収入が減少していくことが見込まれるため、更新計画の作成にあたっては緊急性、必要性を考慮し、また他事業との統合も視野に入れた検討が必要である。</t>
    <phoneticPr fontId="4"/>
  </si>
  <si>
    <t>　各指標とも、大幅な悪化傾向は見受けられないが、近年発生している処理施設機器の更新や、平成初期に整備した管渠の耐用年数が20年以内には到来することから、事業継続に向けた検討が必要。
　現在、使用料改定に向けての検討を行っているところ（当市下水道４事業）であるが、事業の必要性、緊急性も考慮し、事業費用の抑制や平準化を図っていく必要がある。</t>
    <rPh sb="1" eb="4">
      <t>カクシヒョウ</t>
    </rPh>
    <rPh sb="7" eb="9">
      <t>オオハバ</t>
    </rPh>
    <rPh sb="10" eb="12">
      <t>アッカ</t>
    </rPh>
    <rPh sb="12" eb="14">
      <t>ケイコウ</t>
    </rPh>
    <rPh sb="15" eb="17">
      <t>ミウ</t>
    </rPh>
    <rPh sb="24" eb="26">
      <t>キンネン</t>
    </rPh>
    <rPh sb="26" eb="28">
      <t>ハッセイ</t>
    </rPh>
    <rPh sb="32" eb="34">
      <t>ショリ</t>
    </rPh>
    <rPh sb="34" eb="36">
      <t>シセツ</t>
    </rPh>
    <rPh sb="36" eb="38">
      <t>キキ</t>
    </rPh>
    <rPh sb="39" eb="41">
      <t>コウシン</t>
    </rPh>
    <rPh sb="63" eb="65">
      <t>イナイ</t>
    </rPh>
    <rPh sb="81" eb="82">
      <t>ム</t>
    </rPh>
    <rPh sb="84" eb="86">
      <t>ケントウ</t>
    </rPh>
    <rPh sb="87" eb="89">
      <t>ヒツヨウ</t>
    </rPh>
    <rPh sb="92" eb="94">
      <t>ゲンザイ</t>
    </rPh>
    <rPh sb="117" eb="119">
      <t>トウシ</t>
    </rPh>
    <rPh sb="119" eb="122">
      <t>ゲスイドウ</t>
    </rPh>
    <rPh sb="123" eb="125">
      <t>ジギョウ</t>
    </rPh>
    <rPh sb="142" eb="144">
      <t>コウリョ</t>
    </rPh>
    <rPh sb="148" eb="149">
      <t>ヒ</t>
    </rPh>
    <rPh sb="149" eb="150">
      <t>ヨウ</t>
    </rPh>
    <rPh sb="151" eb="153">
      <t>ヨクセイ</t>
    </rPh>
    <rPh sb="154" eb="157">
      <t>ヘイジュンカ</t>
    </rPh>
    <rPh sb="158" eb="159">
      <t>ズ</t>
    </rPh>
    <rPh sb="163" eb="1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</si>
</sst>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5-4516-AB31-C988FBFC8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25496"/>
        <c:axId val="18326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35-4516-AB31-C988FBFC8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25496"/>
        <c:axId val="183266320"/>
      </c:lineChart>
      <c:dateAx>
        <c:axId val="182725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66320"/>
        <c:crosses val="autoZero"/>
        <c:auto val="1"/>
        <c:lblOffset val="100"/>
        <c:baseTimeUnit val="years"/>
      </c:dateAx>
      <c:valAx>
        <c:axId val="18326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2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9-47E4-8F32-C763D303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2384"/>
        <c:axId val="18430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D9-47E4-8F32-C763D303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02384"/>
        <c:axId val="184302776"/>
      </c:lineChart>
      <c:dateAx>
        <c:axId val="18430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02776"/>
        <c:crosses val="autoZero"/>
        <c:auto val="1"/>
        <c:lblOffset val="100"/>
        <c:baseTimeUnit val="years"/>
      </c:dateAx>
      <c:valAx>
        <c:axId val="18430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0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79.03</c:v>
                </c:pt>
                <c:pt idx="1">
                  <c:v>79.180000000000007</c:v>
                </c:pt>
                <c:pt idx="2">
                  <c:v>77.94</c:v>
                </c:pt>
                <c:pt idx="3">
                  <c:v>79.13</c:v>
                </c:pt>
                <c:pt idx="4">
                  <c:v>81.41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C-47E9-B9D1-78DB0644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4416"/>
        <c:axId val="21237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C-47E9-B9D1-78DB0644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4416"/>
        <c:axId val="212374808"/>
      </c:lineChart>
      <c:dateAx>
        <c:axId val="21237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4808"/>
        <c:crosses val="autoZero"/>
        <c:auto val="1"/>
        <c:lblOffset val="100"/>
        <c:baseTimeUnit val="years"/>
      </c:dateAx>
      <c:valAx>
        <c:axId val="21237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7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63.92</c:v>
                </c:pt>
                <c:pt idx="1">
                  <c:v>64.84</c:v>
                </c:pt>
                <c:pt idx="2">
                  <c:v>65.78</c:v>
                </c:pt>
                <c:pt idx="3">
                  <c:v>65.540000000000006</c:v>
                </c:pt>
                <c:pt idx="4">
                  <c:v>65.56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9A-41DF-BC0C-AAC21312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74280"/>
        <c:axId val="18347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9A-41DF-BC0C-AAC213123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74280"/>
        <c:axId val="183474064"/>
      </c:lineChart>
      <c:dateAx>
        <c:axId val="11537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474064"/>
        <c:crosses val="autoZero"/>
        <c:auto val="1"/>
        <c:lblOffset val="100"/>
        <c:baseTimeUnit val="years"/>
      </c:dateAx>
      <c:valAx>
        <c:axId val="18347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37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DA-4EAF-BF84-280636C2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31856"/>
        <c:axId val="18425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DA-4EAF-BF84-280636C2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31856"/>
        <c:axId val="184257488"/>
      </c:lineChart>
      <c:dateAx>
        <c:axId val="18293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57488"/>
        <c:crosses val="autoZero"/>
        <c:auto val="1"/>
        <c:lblOffset val="100"/>
        <c:baseTimeUnit val="years"/>
      </c:dateAx>
      <c:valAx>
        <c:axId val="18425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3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9-4572-9F24-79FA29C0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9240"/>
        <c:axId val="1839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B9-4572-9F24-79FA29C0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29240"/>
        <c:axId val="183988672"/>
      </c:lineChart>
      <c:dateAx>
        <c:axId val="18292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88672"/>
        <c:crosses val="autoZero"/>
        <c:auto val="1"/>
        <c:lblOffset val="100"/>
        <c:baseTimeUnit val="years"/>
      </c:dateAx>
      <c:valAx>
        <c:axId val="1839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92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0-4F42-9B85-F5C4F70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9848"/>
        <c:axId val="1839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0-4F42-9B85-F5C4F70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89848"/>
        <c:axId val="183990240"/>
      </c:lineChart>
      <c:dateAx>
        <c:axId val="18398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90240"/>
        <c:crosses val="autoZero"/>
        <c:auto val="1"/>
        <c:lblOffset val="100"/>
        <c:baseTimeUnit val="years"/>
      </c:dateAx>
      <c:valAx>
        <c:axId val="1839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8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B4-4E49-8FD2-8808E956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1416"/>
        <c:axId val="18399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B4-4E49-8FD2-8808E956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91416"/>
        <c:axId val="183991808"/>
      </c:lineChart>
      <c:dateAx>
        <c:axId val="183991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991808"/>
        <c:crosses val="autoZero"/>
        <c:auto val="1"/>
        <c:lblOffset val="100"/>
        <c:baseTimeUnit val="years"/>
      </c:dateAx>
      <c:valAx>
        <c:axId val="18399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91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934.84</c:v>
                </c:pt>
                <c:pt idx="1">
                  <c:v>691.38</c:v>
                </c:pt>
                <c:pt idx="2">
                  <c:v>458.43</c:v>
                </c:pt>
                <c:pt idx="3">
                  <c:v>373.67</c:v>
                </c:pt>
                <c:pt idx="4">
                  <c:v>326.07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09-49A1-B40E-1D1BEC0B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1112"/>
        <c:axId val="18409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09-49A1-B40E-1D1BEC0B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1112"/>
        <c:axId val="184091504"/>
      </c:lineChart>
      <c:dateAx>
        <c:axId val="184091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091504"/>
        <c:crosses val="autoZero"/>
        <c:auto val="1"/>
        <c:lblOffset val="100"/>
        <c:baseTimeUnit val="years"/>
      </c:dateAx>
      <c:valAx>
        <c:axId val="18409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91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65.05</c:v>
                </c:pt>
                <c:pt idx="1">
                  <c:v>68.38</c:v>
                </c:pt>
                <c:pt idx="2">
                  <c:v>75.02</c:v>
                </c:pt>
                <c:pt idx="3">
                  <c:v>74.64</c:v>
                </c:pt>
                <c:pt idx="4">
                  <c:v>77.81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8-4CE3-9708-F10F35CC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99248"/>
        <c:axId val="18429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48-4CE3-9708-F10F35CC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99248"/>
        <c:axId val="184299640"/>
      </c:lineChart>
      <c:dateAx>
        <c:axId val="18429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99640"/>
        <c:crosses val="autoZero"/>
        <c:auto val="1"/>
        <c:lblOffset val="100"/>
        <c:baseTimeUnit val="years"/>
      </c:dateAx>
      <c:valAx>
        <c:axId val="18429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9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266.2</c:v>
                </c:pt>
                <c:pt idx="1">
                  <c:v>258.18</c:v>
                </c:pt>
                <c:pt idx="2">
                  <c:v>237.48</c:v>
                </c:pt>
                <c:pt idx="3">
                  <c:v>236.45</c:v>
                </c:pt>
                <c:pt idx="4">
                  <c:v>227.99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6C-4985-BA5C-AB7043E68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0816"/>
        <c:axId val="184301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6C-4985-BA5C-AB7043E68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00816"/>
        <c:axId val="184301208"/>
      </c:lineChart>
      <c:dateAx>
        <c:axId val="18430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01208"/>
        <c:crosses val="autoZero"/>
        <c:auto val="1"/>
        <c:lblOffset val="100"/>
        <c:baseTimeUnit val="years"/>
      </c:dateAx>
      <c:valAx>
        <c:axId val="184301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0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55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6" t="str">
        <f>データ!H6</f>
        <v>鳥取県　倉吉市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4" t="s">
        <v>1</v>
      </c>
      <c r="C7" s="74"/>
      <c r="D7" s="74"/>
      <c r="E7" s="74"/>
      <c r="F7" s="74"/>
      <c r="G7" s="74"/>
      <c r="H7" s="74"/>
      <c r="I7" s="74" t="s">
        <v>2</v>
      </c>
      <c r="J7" s="74"/>
      <c r="K7" s="74"/>
      <c r="L7" s="74"/>
      <c r="M7" s="74"/>
      <c r="N7" s="74"/>
      <c r="O7" s="74"/>
      <c r="P7" s="74" t="s">
        <v>3</v>
      </c>
      <c r="Q7" s="74"/>
      <c r="R7" s="74"/>
      <c r="S7" s="74"/>
      <c r="T7" s="74"/>
      <c r="U7" s="74"/>
      <c r="V7" s="74"/>
      <c r="W7" s="74" t="s">
        <v>4</v>
      </c>
      <c r="X7" s="74"/>
      <c r="Y7" s="74"/>
      <c r="Z7" s="74"/>
      <c r="AA7" s="74"/>
      <c r="AB7" s="74"/>
      <c r="AC7" s="74"/>
      <c r="AD7" s="74" t="s">
        <v>5</v>
      </c>
      <c r="AE7" s="74"/>
      <c r="AF7" s="74"/>
      <c r="AG7" s="74"/>
      <c r="AH7" s="74"/>
      <c r="AI7" s="74"/>
      <c r="AJ7" s="74"/>
      <c r="AK7" s="3"/>
      <c r="AL7" s="74" t="s">
        <v>6</v>
      </c>
      <c r="AM7" s="74"/>
      <c r="AN7" s="74"/>
      <c r="AO7" s="74"/>
      <c r="AP7" s="74"/>
      <c r="AQ7" s="74"/>
      <c r="AR7" s="74"/>
      <c r="AS7" s="74"/>
      <c r="AT7" s="74" t="s">
        <v>7</v>
      </c>
      <c r="AU7" s="74"/>
      <c r="AV7" s="74"/>
      <c r="AW7" s="74"/>
      <c r="AX7" s="74"/>
      <c r="AY7" s="74"/>
      <c r="AZ7" s="74"/>
      <c r="BA7" s="74"/>
      <c r="BB7" s="74" t="s">
        <v>8</v>
      </c>
      <c r="BC7" s="74"/>
      <c r="BD7" s="74"/>
      <c r="BE7" s="74"/>
      <c r="BF7" s="74"/>
      <c r="BG7" s="74"/>
      <c r="BH7" s="74"/>
      <c r="BI7" s="7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83" t="str">
        <f>データ!I6</f>
        <v>法非適用</v>
      </c>
      <c r="C8" s="83"/>
      <c r="D8" s="83"/>
      <c r="E8" s="83"/>
      <c r="F8" s="83"/>
      <c r="G8" s="83"/>
      <c r="H8" s="83"/>
      <c r="I8" s="83" t="str">
        <f>データ!J6</f>
        <v>下水道事業</v>
      </c>
      <c r="J8" s="83"/>
      <c r="K8" s="83"/>
      <c r="L8" s="83"/>
      <c r="M8" s="83"/>
      <c r="N8" s="83"/>
      <c r="O8" s="83"/>
      <c r="P8" s="83" t="str">
        <f>データ!K6</f>
        <v>農業集落排水</v>
      </c>
      <c r="Q8" s="83"/>
      <c r="R8" s="83"/>
      <c r="S8" s="83"/>
      <c r="T8" s="83"/>
      <c r="U8" s="83"/>
      <c r="V8" s="83"/>
      <c r="W8" s="83" t="str">
        <f>データ!L6</f>
        <v>F2</v>
      </c>
      <c r="X8" s="83"/>
      <c r="Y8" s="83"/>
      <c r="Z8" s="83"/>
      <c r="AA8" s="83"/>
      <c r="AB8" s="83"/>
      <c r="AC8" s="83"/>
      <c r="AD8" s="84" t="str">
        <f>データ!$M$6</f>
        <v>非設置</v>
      </c>
      <c r="AE8" s="84"/>
      <c r="AF8" s="84"/>
      <c r="AG8" s="84"/>
      <c r="AH8" s="84"/>
      <c r="AI8" s="84"/>
      <c r="AJ8" s="84"/>
      <c r="AK8" s="3"/>
      <c r="AL8" s="78">
        <f>データ!S6</f>
        <v>47755</v>
      </c>
      <c r="AM8" s="78"/>
      <c r="AN8" s="78"/>
      <c r="AO8" s="78"/>
      <c r="AP8" s="78"/>
      <c r="AQ8" s="78"/>
      <c r="AR8" s="78"/>
      <c r="AS8" s="78"/>
      <c r="AT8" s="77">
        <f>データ!T6</f>
        <v>272.06</v>
      </c>
      <c r="AU8" s="77"/>
      <c r="AV8" s="77"/>
      <c r="AW8" s="77"/>
      <c r="AX8" s="77"/>
      <c r="AY8" s="77"/>
      <c r="AZ8" s="77"/>
      <c r="BA8" s="77"/>
      <c r="BB8" s="77">
        <f>データ!U6</f>
        <v>175.53</v>
      </c>
      <c r="BC8" s="77"/>
      <c r="BD8" s="77"/>
      <c r="BE8" s="77"/>
      <c r="BF8" s="77"/>
      <c r="BG8" s="77"/>
      <c r="BH8" s="77"/>
      <c r="BI8" s="77"/>
      <c r="BJ8" s="3"/>
      <c r="BK8" s="3"/>
      <c r="BL8" s="81" t="s">
        <v>10</v>
      </c>
      <c r="BM8" s="8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4" t="s">
        <v>12</v>
      </c>
      <c r="C9" s="74"/>
      <c r="D9" s="74"/>
      <c r="E9" s="74"/>
      <c r="F9" s="74"/>
      <c r="G9" s="74"/>
      <c r="H9" s="74"/>
      <c r="I9" s="74" t="s">
        <v>13</v>
      </c>
      <c r="J9" s="74"/>
      <c r="K9" s="74"/>
      <c r="L9" s="74"/>
      <c r="M9" s="74"/>
      <c r="N9" s="74"/>
      <c r="O9" s="74"/>
      <c r="P9" s="74" t="s">
        <v>14</v>
      </c>
      <c r="Q9" s="74"/>
      <c r="R9" s="74"/>
      <c r="S9" s="74"/>
      <c r="T9" s="74"/>
      <c r="U9" s="74"/>
      <c r="V9" s="74"/>
      <c r="W9" s="74" t="s">
        <v>15</v>
      </c>
      <c r="X9" s="74"/>
      <c r="Y9" s="74"/>
      <c r="Z9" s="74"/>
      <c r="AA9" s="74"/>
      <c r="AB9" s="74"/>
      <c r="AC9" s="74"/>
      <c r="AD9" s="74" t="s">
        <v>16</v>
      </c>
      <c r="AE9" s="74"/>
      <c r="AF9" s="74"/>
      <c r="AG9" s="74"/>
      <c r="AH9" s="74"/>
      <c r="AI9" s="74"/>
      <c r="AJ9" s="74"/>
      <c r="AK9" s="3"/>
      <c r="AL9" s="74" t="s">
        <v>17</v>
      </c>
      <c r="AM9" s="74"/>
      <c r="AN9" s="74"/>
      <c r="AO9" s="74"/>
      <c r="AP9" s="74"/>
      <c r="AQ9" s="74"/>
      <c r="AR9" s="74"/>
      <c r="AS9" s="74"/>
      <c r="AT9" s="74" t="s">
        <v>18</v>
      </c>
      <c r="AU9" s="74"/>
      <c r="AV9" s="74"/>
      <c r="AW9" s="74"/>
      <c r="AX9" s="74"/>
      <c r="AY9" s="74"/>
      <c r="AZ9" s="74"/>
      <c r="BA9" s="74"/>
      <c r="BB9" s="74" t="s">
        <v>19</v>
      </c>
      <c r="BC9" s="74"/>
      <c r="BD9" s="74"/>
      <c r="BE9" s="74"/>
      <c r="BF9" s="74"/>
      <c r="BG9" s="74"/>
      <c r="BH9" s="74"/>
      <c r="BI9" s="74"/>
      <c r="BJ9" s="3"/>
      <c r="BK9" s="3"/>
      <c r="BL9" s="75" t="s">
        <v>20</v>
      </c>
      <c r="BM9" s="7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7" t="str">
        <f>データ!N6</f>
        <v>-</v>
      </c>
      <c r="C10" s="77"/>
      <c r="D10" s="77"/>
      <c r="E10" s="77"/>
      <c r="F10" s="77"/>
      <c r="G10" s="77"/>
      <c r="H10" s="77"/>
      <c r="I10" s="77" t="str">
        <f>データ!O6</f>
        <v>該当数値なし</v>
      </c>
      <c r="J10" s="77"/>
      <c r="K10" s="77"/>
      <c r="L10" s="77"/>
      <c r="M10" s="77"/>
      <c r="N10" s="77"/>
      <c r="O10" s="77"/>
      <c r="P10" s="77">
        <f>データ!P6</f>
        <v>14.74</v>
      </c>
      <c r="Q10" s="77"/>
      <c r="R10" s="77"/>
      <c r="S10" s="77"/>
      <c r="T10" s="77"/>
      <c r="U10" s="77"/>
      <c r="V10" s="77"/>
      <c r="W10" s="77">
        <f>データ!Q6</f>
        <v>98.39</v>
      </c>
      <c r="X10" s="77"/>
      <c r="Y10" s="77"/>
      <c r="Z10" s="77"/>
      <c r="AA10" s="77"/>
      <c r="AB10" s="77"/>
      <c r="AC10" s="77"/>
      <c r="AD10" s="78">
        <f>データ!R6</f>
        <v>3164</v>
      </c>
      <c r="AE10" s="78"/>
      <c r="AF10" s="78"/>
      <c r="AG10" s="78"/>
      <c r="AH10" s="78"/>
      <c r="AI10" s="78"/>
      <c r="AJ10" s="78"/>
      <c r="AK10" s="2"/>
      <c r="AL10" s="78">
        <f>データ!V6</f>
        <v>7002</v>
      </c>
      <c r="AM10" s="78"/>
      <c r="AN10" s="78"/>
      <c r="AO10" s="78"/>
      <c r="AP10" s="78"/>
      <c r="AQ10" s="78"/>
      <c r="AR10" s="78"/>
      <c r="AS10" s="78"/>
      <c r="AT10" s="77">
        <f>データ!W6</f>
        <v>10.44</v>
      </c>
      <c r="AU10" s="77"/>
      <c r="AV10" s="77"/>
      <c r="AW10" s="77"/>
      <c r="AX10" s="77"/>
      <c r="AY10" s="77"/>
      <c r="AZ10" s="77"/>
      <c r="BA10" s="77"/>
      <c r="BB10" s="77">
        <f>データ!X6</f>
        <v>670.69</v>
      </c>
      <c r="BC10" s="77"/>
      <c r="BD10" s="77"/>
      <c r="BE10" s="77"/>
      <c r="BF10" s="77"/>
      <c r="BG10" s="77"/>
      <c r="BH10" s="77"/>
      <c r="BI10" s="77"/>
      <c r="BJ10" s="2"/>
      <c r="BK10" s="2"/>
      <c r="BL10" s="79" t="s">
        <v>22</v>
      </c>
      <c r="BM10" s="8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55</v>
      </c>
      <c r="O86" s="25" t="str">
        <f>データ!EO6</f>
        <v>【0.11】</v>
      </c>
    </row>
  </sheetData>
  <sheetProtection algorithmName="SHA-512" hashValue="rHU0yIzSgU+AdWeqS60I51VHJDk0DEkul7eL5a+KJkckdo7dbkeeBFOEfWgf+j225hQlKDiHSuoGMZmdhQep2g==" saltValue="MQAPerDK5Xw8pVZEc0byK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8" t="s">
        <v>66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67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68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>
      <c r="A4" s="27" t="s">
        <v>69</v>
      </c>
      <c r="B4" s="29"/>
      <c r="C4" s="29"/>
      <c r="D4" s="29"/>
      <c r="E4" s="29"/>
      <c r="F4" s="29"/>
      <c r="G4" s="29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70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71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72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73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74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75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76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77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78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79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80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14.74</v>
      </c>
      <c r="Q6" s="33">
        <f t="shared" si="3"/>
        <v>98.39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7002</v>
      </c>
      <c r="W6" s="33">
        <f t="shared" si="3"/>
        <v>10.44</v>
      </c>
      <c r="X6" s="33">
        <f t="shared" si="3"/>
        <v>670.69</v>
      </c>
      <c r="Y6" s="34">
        <f>IF(Y7="",NA(),Y7)</f>
        <v>63.92</v>
      </c>
      <c r="Z6" s="34">
        <f t="shared" ref="Z6:AH6" si="4">IF(Z7="",NA(),Z7)</f>
        <v>64.84</v>
      </c>
      <c r="AA6" s="34">
        <f t="shared" si="4"/>
        <v>65.78</v>
      </c>
      <c r="AB6" s="34">
        <f t="shared" si="4"/>
        <v>65.540000000000006</v>
      </c>
      <c r="AC6" s="34">
        <f t="shared" si="4"/>
        <v>65.56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934.84</v>
      </c>
      <c r="BG6" s="34">
        <f t="shared" ref="BG6:BO6" si="7">IF(BG7="",NA(),BG7)</f>
        <v>691.38</v>
      </c>
      <c r="BH6" s="34">
        <f t="shared" si="7"/>
        <v>458.43</v>
      </c>
      <c r="BI6" s="34">
        <f t="shared" si="7"/>
        <v>373.67</v>
      </c>
      <c r="BJ6" s="34">
        <f t="shared" si="7"/>
        <v>326.07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65.05</v>
      </c>
      <c r="BR6" s="34">
        <f t="shared" ref="BR6:BZ6" si="8">IF(BR7="",NA(),BR7)</f>
        <v>68.38</v>
      </c>
      <c r="BS6" s="34">
        <f t="shared" si="8"/>
        <v>75.02</v>
      </c>
      <c r="BT6" s="34">
        <f t="shared" si="8"/>
        <v>74.64</v>
      </c>
      <c r="BU6" s="34">
        <f t="shared" si="8"/>
        <v>77.81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266.2</v>
      </c>
      <c r="CC6" s="34">
        <f t="shared" ref="CC6:CK6" si="9">IF(CC7="",NA(),CC7)</f>
        <v>258.18</v>
      </c>
      <c r="CD6" s="34">
        <f t="shared" si="9"/>
        <v>237.48</v>
      </c>
      <c r="CE6" s="34">
        <f t="shared" si="9"/>
        <v>236.45</v>
      </c>
      <c r="CF6" s="34">
        <f t="shared" si="9"/>
        <v>227.99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3">
        <f>IF(CM7="",NA(),CM7)</f>
        <v>0</v>
      </c>
      <c r="CN6" s="33">
        <f t="shared" ref="CN6:CV6" si="10">IF(CN7="",NA(),CN7)</f>
        <v>0</v>
      </c>
      <c r="CO6" s="33">
        <f t="shared" si="10"/>
        <v>0</v>
      </c>
      <c r="CP6" s="33">
        <f t="shared" si="10"/>
        <v>0</v>
      </c>
      <c r="CQ6" s="33">
        <f t="shared" si="10"/>
        <v>0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79.03</v>
      </c>
      <c r="CY6" s="34">
        <f t="shared" ref="CY6:DG6" si="11">IF(CY7="",NA(),CY7)</f>
        <v>79.180000000000007</v>
      </c>
      <c r="CZ6" s="34">
        <f t="shared" si="11"/>
        <v>77.94</v>
      </c>
      <c r="DA6" s="34">
        <f t="shared" si="11"/>
        <v>79.13</v>
      </c>
      <c r="DB6" s="34">
        <f t="shared" si="11"/>
        <v>81.41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4">
        <f t="shared" si="14"/>
        <v>0.05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14.74</v>
      </c>
      <c r="Q7" s="37">
        <v>98.39</v>
      </c>
      <c r="R7" s="37">
        <v>3164</v>
      </c>
      <c r="S7" s="37">
        <v>47755</v>
      </c>
      <c r="T7" s="37">
        <v>272.06</v>
      </c>
      <c r="U7" s="37">
        <v>175.53</v>
      </c>
      <c r="V7" s="37">
        <v>7002</v>
      </c>
      <c r="W7" s="37">
        <v>10.44</v>
      </c>
      <c r="X7" s="37">
        <v>670.69</v>
      </c>
      <c r="Y7" s="37">
        <v>63.92</v>
      </c>
      <c r="Z7" s="37">
        <v>64.84</v>
      </c>
      <c r="AA7" s="37">
        <v>65.78</v>
      </c>
      <c r="AB7" s="37">
        <v>65.540000000000006</v>
      </c>
      <c r="AC7" s="37">
        <v>65.56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934.84</v>
      </c>
      <c r="BG7" s="37">
        <v>691.38</v>
      </c>
      <c r="BH7" s="37">
        <v>458.43</v>
      </c>
      <c r="BI7" s="37">
        <v>373.67</v>
      </c>
      <c r="BJ7" s="37">
        <v>326.07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65.05</v>
      </c>
      <c r="BR7" s="37">
        <v>68.38</v>
      </c>
      <c r="BS7" s="37">
        <v>75.02</v>
      </c>
      <c r="BT7" s="37">
        <v>74.64</v>
      </c>
      <c r="BU7" s="37">
        <v>77.81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266.2</v>
      </c>
      <c r="CC7" s="37">
        <v>258.18</v>
      </c>
      <c r="CD7" s="37">
        <v>237.48</v>
      </c>
      <c r="CE7" s="37">
        <v>236.45</v>
      </c>
      <c r="CF7" s="37">
        <v>227.99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0</v>
      </c>
      <c r="CN7" s="37">
        <v>0</v>
      </c>
      <c r="CO7" s="37">
        <v>0</v>
      </c>
      <c r="CP7" s="37">
        <v>0</v>
      </c>
      <c r="CQ7" s="37">
        <v>0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79.03</v>
      </c>
      <c r="CY7" s="37">
        <v>79.180000000000007</v>
      </c>
      <c r="CZ7" s="37">
        <v>77.94</v>
      </c>
      <c r="DA7" s="37">
        <v>79.13</v>
      </c>
      <c r="DB7" s="37">
        <v>81.41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0.05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