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SHD01\zaisei\財政係共有ﾌｱｲﾙ\県地域振興課\h29\20180129_公営企業に係る経営比較分析表の分析等について\02_回答\20180228_修正→市HPに掲載\"/>
    </mc:Choice>
  </mc:AlternateContent>
  <workbookProtection workbookPassword="B319" lockStructure="1"/>
  <bookViews>
    <workbookView xWindow="0" yWindow="0" windowWidth="28800" windowHeight="1245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Q6" i="5"/>
  <c r="P6" i="5"/>
  <c r="P10" i="4" s="1"/>
  <c r="O6" i="5"/>
  <c r="I10" i="4" s="1"/>
  <c r="N6" i="5"/>
  <c r="B10" i="4" s="1"/>
  <c r="M6" i="5"/>
  <c r="L6" i="5"/>
  <c r="W8" i="4" s="1"/>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G85" i="4"/>
  <c r="F85" i="4"/>
  <c r="AT10" i="4"/>
  <c r="AL10" i="4"/>
  <c r="W10" i="4"/>
  <c r="AL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<sst xmlns="http://schemas.openxmlformats.org/spreadsheetml/2006/main" count="232" uniqueCount="120">
  <si>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</si>
  <si>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</si>
  <si>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</si>
  <si>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</si>
  <si>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</si>
  <si>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</si>
  <si>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</si>
  <si>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</si>
  <si>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</si>
  <si>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</si>
  <si>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</si>
  <si>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</si>
  <si>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</si>
  <si>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</si>
  <si>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</si>
  <si>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</si>
  <si>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</si>
  <si>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</si>
  <si>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</si>
  <si>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</si>
  <si>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</si>
  <si>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</si>
  <si>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</si>
  <si>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</si>
  <si>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</si>
  <si>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</si>
  <si>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</si>
  <si>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</si>
  <si>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</si>
  <si>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</si>
  <si>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</si>
  <si>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</si>
  <si>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</si>
  <si>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</si>
  <si>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</si>
  <si>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</si>
  <si>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</si>
  <si>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</si>
  <si>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</si>
  <si>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</si>
  <si>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</si>
  <si>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</si>
  <si>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</si>
  <si>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</si>
  <si>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</si>
  <si>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</si>
  <si>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</si>
  <si>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</si>
  <si>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</si>
  <si>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</si>
  <si>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</si>
  <si>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</si>
  <si>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</si>
  <si>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</si>
  <si>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</si>
  <si>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</si>
  <si>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</si>
  <si>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</si>
  <si>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</si>
  <si>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</si>
  <si>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</si>
  <si>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</si>
  <si>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</si>
  <si>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</si>
  <si>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</si>
  <si>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</si>
  <si>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</si>
  <si>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</si>
  <si>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</si>
  <si>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</si>
  <si>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</si>
  <si>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</si>
  <si>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</si>
  <si>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</si>
  <si>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</si>
  <si>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</si>
  <si>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</si>
  <si>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</si>
  <si>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</si>
  <si>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</si>
  <si>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</si>
  <si>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</si>
  <si>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</si>
  <si>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</si>
  <si>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</si>
  <si>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</si>
  <si>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</si>
  <si>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</si>
  <si>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</si>
  <si>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</si>
  <si>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</si>
  <si>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</si>
  <si>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</si>
  <si>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</si>
  <si>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</si>
  <si>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</si>
  <si>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</si>
  <si>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</si>
  <si>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</si>
  <si>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</si>
  <si>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</si>
  <si>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</si>
  <si>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</si>
  <si>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</si>
  <si>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</si>
  <si>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</si>
  <si>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</si>
  <si>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</si>
  <si>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</si>
  <si>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</si>
  <si>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</si>
  <si>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</si>
  <si>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</si>
  <si>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</si>
  <si>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</si>
  <si>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</si>
  <si>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①経常収支比率は、収益的収支が黒字であることを示す100％以上を維持している。
②累積欠損金比率は、0％であることが望ましく、欠損金が発生していないことを示している。
③流動比率は、平成26年度の会計基準の改正により、流動負債に企業債と引当金を新たに計上したため大幅に減少しているが、事業の財務安全性をみる指標の100％以上となっている。
④企業債残高対給水収益比率は、昭和62年度に完了した拡張事業の企業債の償還が順次終了しているため減少傾向である。
⑤料金回収率及び⑥給水原価は、平成26年度の会計基準の改正により、長期前受金戻入を新たに計上し、給水原価から控除したため100％を上回ることとなった。
⑦施設利用率は、人口減少に伴い配水量が減少しているため、比率は減少傾向である。
⑧有収率は、平成28年度は4ポイント減少しているが、変動費が少ないため費用に影響は与えていない。
　経常収支比率、料金回収率ともに良好で、給水原価も類似団体と比較しても安価であり、経営は健全であるといえる。しかし、人口減少に伴い給水収益は減少傾向にあり、将来的には料金改定を行わざるを得ない状況である。
　また、施設利用率は低く、将来的に施設更新の際にはダウンサイジングが必要である。</t>
    <rPh sb="1" eb="3">
      <t>ケイジョウ</t>
    </rPh>
    <rPh sb="3" eb="5">
      <t>シュウシ</t>
    </rPh>
    <rPh sb="5" eb="7">
      <t>ヒリツ</t>
    </rPh>
    <rPh sb="9" eb="11">
      <t>シュウエキ</t>
    </rPh>
    <rPh sb="11" eb="12">
      <t>テキ</t>
    </rPh>
    <rPh sb="12" eb="14">
      <t>シュウシ</t>
    </rPh>
    <rPh sb="15" eb="17">
      <t>クロジ</t>
    </rPh>
    <rPh sb="23" eb="24">
      <t>シメ</t>
    </rPh>
    <rPh sb="29" eb="31">
      <t>イジョウ</t>
    </rPh>
    <rPh sb="32" eb="34">
      <t>イジ</t>
    </rPh>
    <rPh sb="41" eb="43">
      <t>ルイセキ</t>
    </rPh>
    <rPh sb="43" eb="45">
      <t>ケッソン</t>
    </rPh>
    <rPh sb="45" eb="46">
      <t>キン</t>
    </rPh>
    <rPh sb="46" eb="48">
      <t>ヒリツ</t>
    </rPh>
    <rPh sb="58" eb="59">
      <t>ノゾ</t>
    </rPh>
    <rPh sb="63" eb="65">
      <t>ケッソン</t>
    </rPh>
    <rPh sb="65" eb="66">
      <t>キン</t>
    </rPh>
    <rPh sb="67" eb="69">
      <t>ハッセイ</t>
    </rPh>
    <rPh sb="77" eb="78">
      <t>シメ</t>
    </rPh>
    <rPh sb="85" eb="87">
      <t>リュウドウ</t>
    </rPh>
    <rPh sb="87" eb="89">
      <t>ヒリツ</t>
    </rPh>
    <rPh sb="91" eb="93">
      <t>ヘイセイ</t>
    </rPh>
    <rPh sb="95" eb="97">
      <t>ネンド</t>
    </rPh>
    <rPh sb="98" eb="100">
      <t>カイケイ</t>
    </rPh>
    <rPh sb="100" eb="102">
      <t>キジュン</t>
    </rPh>
    <rPh sb="103" eb="105">
      <t>カイセイ</t>
    </rPh>
    <rPh sb="109" eb="111">
      <t>リュウドウ</t>
    </rPh>
    <rPh sb="111" eb="113">
      <t>フサイ</t>
    </rPh>
    <rPh sb="114" eb="116">
      <t>キギョウ</t>
    </rPh>
    <rPh sb="116" eb="117">
      <t>サイ</t>
    </rPh>
    <rPh sb="118" eb="120">
      <t>ヒキアテ</t>
    </rPh>
    <rPh sb="120" eb="121">
      <t>キン</t>
    </rPh>
    <rPh sb="122" eb="123">
      <t>アラ</t>
    </rPh>
    <rPh sb="125" eb="127">
      <t>ケイジョウ</t>
    </rPh>
    <rPh sb="131" eb="133">
      <t>オオハバ</t>
    </rPh>
    <rPh sb="134" eb="136">
      <t>ゲンショウ</t>
    </rPh>
    <rPh sb="142" eb="144">
      <t>ジギョウ</t>
    </rPh>
    <rPh sb="145" eb="147">
      <t>ザイム</t>
    </rPh>
    <rPh sb="147" eb="150">
      <t>アンゼンセイ</t>
    </rPh>
    <rPh sb="153" eb="155">
      <t>シヒョウ</t>
    </rPh>
    <rPh sb="160" eb="162">
      <t>イジョウ</t>
    </rPh>
    <rPh sb="171" eb="173">
      <t>キギョウ</t>
    </rPh>
    <rPh sb="173" eb="174">
      <t>サイ</t>
    </rPh>
    <rPh sb="174" eb="176">
      <t>ザンダカ</t>
    </rPh>
    <rPh sb="176" eb="177">
      <t>タイ</t>
    </rPh>
    <rPh sb="177" eb="179">
      <t>キュウスイ</t>
    </rPh>
    <rPh sb="179" eb="181">
      <t>シュウエキ</t>
    </rPh>
    <rPh sb="181" eb="183">
      <t>ヒリツ</t>
    </rPh>
    <rPh sb="185" eb="187">
      <t>ショウワ</t>
    </rPh>
    <rPh sb="189" eb="190">
      <t>ネン</t>
    </rPh>
    <rPh sb="190" eb="191">
      <t>ド</t>
    </rPh>
    <rPh sb="192" eb="194">
      <t>カンリョウ</t>
    </rPh>
    <rPh sb="196" eb="198">
      <t>カクチョウ</t>
    </rPh>
    <rPh sb="198" eb="200">
      <t>ジギョウ</t>
    </rPh>
    <rPh sb="201" eb="203">
      <t>キギョウ</t>
    </rPh>
    <rPh sb="203" eb="204">
      <t>サイ</t>
    </rPh>
    <rPh sb="205" eb="207">
      <t>ショウカン</t>
    </rPh>
    <rPh sb="208" eb="210">
      <t>ジュンジ</t>
    </rPh>
    <rPh sb="210" eb="212">
      <t>シュウリョウ</t>
    </rPh>
    <rPh sb="218" eb="220">
      <t>ゲンショウ</t>
    </rPh>
    <rPh sb="220" eb="222">
      <t>ケイコウ</t>
    </rPh>
    <rPh sb="228" eb="230">
      <t>リョウキン</t>
    </rPh>
    <rPh sb="230" eb="232">
      <t>カイシュウ</t>
    </rPh>
    <rPh sb="232" eb="233">
      <t>リツ</t>
    </rPh>
    <rPh sb="233" eb="234">
      <t>オヨ</t>
    </rPh>
    <rPh sb="236" eb="238">
      <t>キュウスイ</t>
    </rPh>
    <rPh sb="238" eb="240">
      <t>ゲンカ</t>
    </rPh>
    <rPh sb="242" eb="244">
      <t>ヘイセイ</t>
    </rPh>
    <rPh sb="246" eb="248">
      <t>ネンド</t>
    </rPh>
    <rPh sb="249" eb="251">
      <t>カイケイ</t>
    </rPh>
    <rPh sb="251" eb="253">
      <t>キジュン</t>
    </rPh>
    <rPh sb="254" eb="256">
      <t>カイセイ</t>
    </rPh>
    <rPh sb="260" eb="262">
      <t>チョウキ</t>
    </rPh>
    <rPh sb="262" eb="263">
      <t>マエ</t>
    </rPh>
    <rPh sb="263" eb="264">
      <t>ウ</t>
    </rPh>
    <rPh sb="264" eb="265">
      <t>キン</t>
    </rPh>
    <rPh sb="265" eb="266">
      <t>モド</t>
    </rPh>
    <rPh sb="266" eb="267">
      <t>イ</t>
    </rPh>
    <rPh sb="268" eb="269">
      <t>アラ</t>
    </rPh>
    <rPh sb="271" eb="273">
      <t>ケイジョウ</t>
    </rPh>
    <rPh sb="275" eb="277">
      <t>キュウスイ</t>
    </rPh>
    <rPh sb="277" eb="279">
      <t>ゲンカ</t>
    </rPh>
    <rPh sb="281" eb="283">
      <t>コウジョ</t>
    </rPh>
    <rPh sb="292" eb="294">
      <t>ウワマワ</t>
    </rPh>
    <rPh sb="304" eb="306">
      <t>シセツ</t>
    </rPh>
    <rPh sb="306" eb="309">
      <t>リヨウリツ</t>
    </rPh>
    <rPh sb="311" eb="313">
      <t>ジンコウ</t>
    </rPh>
    <rPh sb="313" eb="315">
      <t>ゲンショウ</t>
    </rPh>
    <rPh sb="316" eb="317">
      <t>トモナ</t>
    </rPh>
    <rPh sb="318" eb="320">
      <t>ハイスイ</t>
    </rPh>
    <rPh sb="320" eb="321">
      <t>リョウ</t>
    </rPh>
    <rPh sb="322" eb="324">
      <t>ゲンショウ</t>
    </rPh>
    <rPh sb="331" eb="333">
      <t>ヒリツ</t>
    </rPh>
    <rPh sb="334" eb="336">
      <t>ゲンショウ</t>
    </rPh>
    <rPh sb="336" eb="338">
      <t>ケイコウ</t>
    </rPh>
    <rPh sb="349" eb="351">
      <t>ヘイセイ</t>
    </rPh>
    <rPh sb="353" eb="355">
      <t>ネンド</t>
    </rPh>
    <rPh sb="361" eb="363">
      <t>ゲンショウ</t>
    </rPh>
    <rPh sb="393" eb="395">
      <t>ケイジョウ</t>
    </rPh>
    <rPh sb="395" eb="397">
      <t>シュウシ</t>
    </rPh>
    <rPh sb="397" eb="399">
      <t>ヒリツ</t>
    </rPh>
    <rPh sb="400" eb="402">
      <t>リョウキン</t>
    </rPh>
    <rPh sb="402" eb="404">
      <t>カイシュウ</t>
    </rPh>
    <rPh sb="404" eb="405">
      <t>リツ</t>
    </rPh>
    <rPh sb="408" eb="410">
      <t>リョウコウ</t>
    </rPh>
    <rPh sb="412" eb="414">
      <t>キュウスイ</t>
    </rPh>
    <rPh sb="414" eb="416">
      <t>ゲンカ</t>
    </rPh>
    <rPh sb="417" eb="419">
      <t>ルイジ</t>
    </rPh>
    <rPh sb="419" eb="421">
      <t>ダンタイ</t>
    </rPh>
    <rPh sb="422" eb="424">
      <t>ヒカク</t>
    </rPh>
    <rPh sb="427" eb="429">
      <t>アンカ</t>
    </rPh>
    <rPh sb="433" eb="435">
      <t>ケイエイ</t>
    </rPh>
    <rPh sb="436" eb="438">
      <t>ケンゼン</t>
    </rPh>
    <rPh sb="450" eb="452">
      <t>ジンコウ</t>
    </rPh>
    <rPh sb="452" eb="454">
      <t>ゲンショウ</t>
    </rPh>
    <rPh sb="455" eb="456">
      <t>トモナ</t>
    </rPh>
    <rPh sb="457" eb="459">
      <t>キュウスイ</t>
    </rPh>
    <rPh sb="459" eb="461">
      <t>シュウエキ</t>
    </rPh>
    <rPh sb="462" eb="464">
      <t>ゲンショウ</t>
    </rPh>
    <rPh sb="464" eb="466">
      <t>ケイコウ</t>
    </rPh>
    <rPh sb="470" eb="472">
      <t>ショウライ</t>
    </rPh>
    <rPh sb="472" eb="473">
      <t>テキ</t>
    </rPh>
    <rPh sb="475" eb="477">
      <t>リョウキン</t>
    </rPh>
    <rPh sb="477" eb="479">
      <t>カイテイ</t>
    </rPh>
    <rPh sb="480" eb="481">
      <t>オコナ</t>
    </rPh>
    <rPh sb="485" eb="486">
      <t>エ</t>
    </rPh>
    <rPh sb="488" eb="490">
      <t>ジョウキョウ</t>
    </rPh>
    <rPh sb="499" eb="501">
      <t>シセツ</t>
    </rPh>
    <rPh sb="501" eb="503">
      <t>リヨウ</t>
    </rPh>
    <rPh sb="503" eb="504">
      <t>リツ</t>
    </rPh>
    <rPh sb="505" eb="506">
      <t>ヒク</t>
    </rPh>
    <rPh sb="508" eb="511">
      <t>ショウライテキ</t>
    </rPh>
    <rPh sb="512" eb="514">
      <t>シセツ</t>
    </rPh>
    <rPh sb="514" eb="516">
      <t>コウシン</t>
    </rPh>
    <rPh sb="517" eb="518">
      <t>サイ</t>
    </rPh>
    <rPh sb="529" eb="531">
      <t>ヒツヨウ</t>
    </rPh>
    <phoneticPr fontId="4"/>
  </si>
  <si>
    <t>①有形固定資産減価償却率及び②管路経年化率は、有形固定資産の3/4を占める配水管で法定耐用年数を超えたものが増加傾向にあり、類似団体と比較しても非常に悪い状態である。
③管路更新率は、平成27年度は新設管路があったため更新率が減少しているが、管路経年化率を改善するため、近年は管路更新延長を増加して管路更新率を上げているところである。これに伴って、将来的に企業債、減価償却費が増加傾向に転じる恐れがある。</t>
    <rPh sb="1" eb="3">
      <t>ユウケイ</t>
    </rPh>
    <rPh sb="3" eb="5">
      <t>コテイ</t>
    </rPh>
    <rPh sb="5" eb="7">
      <t>シサン</t>
    </rPh>
    <rPh sb="7" eb="9">
      <t>ゲンカ</t>
    </rPh>
    <rPh sb="9" eb="11">
      <t>ショウキャク</t>
    </rPh>
    <rPh sb="11" eb="12">
      <t>リツ</t>
    </rPh>
    <rPh sb="12" eb="13">
      <t>オヨ</t>
    </rPh>
    <rPh sb="15" eb="17">
      <t>カンロ</t>
    </rPh>
    <rPh sb="17" eb="19">
      <t>ケイネン</t>
    </rPh>
    <rPh sb="19" eb="20">
      <t>カ</t>
    </rPh>
    <rPh sb="20" eb="21">
      <t>リツ</t>
    </rPh>
    <rPh sb="23" eb="25">
      <t>ユウケイ</t>
    </rPh>
    <rPh sb="25" eb="27">
      <t>コテイ</t>
    </rPh>
    <rPh sb="27" eb="29">
      <t>シサン</t>
    </rPh>
    <rPh sb="34" eb="35">
      <t>シ</t>
    </rPh>
    <rPh sb="37" eb="40">
      <t>ハイスイカン</t>
    </rPh>
    <rPh sb="41" eb="43">
      <t>ホウテイ</t>
    </rPh>
    <rPh sb="43" eb="45">
      <t>タイヨウ</t>
    </rPh>
    <rPh sb="45" eb="47">
      <t>ネンスウ</t>
    </rPh>
    <rPh sb="48" eb="49">
      <t>コ</t>
    </rPh>
    <rPh sb="54" eb="56">
      <t>ゾウカ</t>
    </rPh>
    <rPh sb="56" eb="58">
      <t>ケイコウ</t>
    </rPh>
    <rPh sb="62" eb="64">
      <t>ルイジ</t>
    </rPh>
    <rPh sb="64" eb="66">
      <t>ダンタイ</t>
    </rPh>
    <rPh sb="67" eb="69">
      <t>ヒカク</t>
    </rPh>
    <rPh sb="72" eb="74">
      <t>ヒジョウ</t>
    </rPh>
    <rPh sb="75" eb="76">
      <t>ワル</t>
    </rPh>
    <rPh sb="77" eb="79">
      <t>ジョウタイ</t>
    </rPh>
    <rPh sb="85" eb="87">
      <t>カンロ</t>
    </rPh>
    <rPh sb="87" eb="89">
      <t>コウシン</t>
    </rPh>
    <rPh sb="89" eb="90">
      <t>リツ</t>
    </rPh>
    <rPh sb="92" eb="94">
      <t>ヘイセイ</t>
    </rPh>
    <rPh sb="96" eb="98">
      <t>ネンド</t>
    </rPh>
    <rPh sb="99" eb="101">
      <t>シンセツ</t>
    </rPh>
    <rPh sb="101" eb="102">
      <t>カン</t>
    </rPh>
    <rPh sb="102" eb="103">
      <t>ロ</t>
    </rPh>
    <rPh sb="109" eb="111">
      <t>コウシン</t>
    </rPh>
    <rPh sb="111" eb="112">
      <t>リツ</t>
    </rPh>
    <rPh sb="113" eb="115">
      <t>ゲンショウ</t>
    </rPh>
    <rPh sb="121" eb="123">
      <t>カンロ</t>
    </rPh>
    <rPh sb="123" eb="125">
      <t>ケイネン</t>
    </rPh>
    <rPh sb="125" eb="126">
      <t>カ</t>
    </rPh>
    <rPh sb="126" eb="127">
      <t>リツ</t>
    </rPh>
    <rPh sb="128" eb="130">
      <t>カイゼン</t>
    </rPh>
    <rPh sb="135" eb="137">
      <t>キンネン</t>
    </rPh>
    <rPh sb="138" eb="140">
      <t>カンロ</t>
    </rPh>
    <rPh sb="140" eb="142">
      <t>コウシン</t>
    </rPh>
    <rPh sb="142" eb="144">
      <t>エンチョウ</t>
    </rPh>
    <rPh sb="145" eb="147">
      <t>ゾウカ</t>
    </rPh>
    <rPh sb="149" eb="151">
      <t>カンロ</t>
    </rPh>
    <rPh sb="151" eb="153">
      <t>コウシン</t>
    </rPh>
    <rPh sb="153" eb="154">
      <t>リツ</t>
    </rPh>
    <rPh sb="155" eb="156">
      <t>ア</t>
    </rPh>
    <rPh sb="170" eb="171">
      <t>トモナ</t>
    </rPh>
    <rPh sb="174" eb="176">
      <t>ショウライ</t>
    </rPh>
    <rPh sb="176" eb="177">
      <t>テキ</t>
    </rPh>
    <rPh sb="178" eb="180">
      <t>キギョウ</t>
    </rPh>
    <rPh sb="180" eb="181">
      <t>サイ</t>
    </rPh>
    <rPh sb="182" eb="184">
      <t>ゲンカ</t>
    </rPh>
    <rPh sb="184" eb="186">
      <t>ショウキャク</t>
    </rPh>
    <rPh sb="186" eb="187">
      <t>ヒ</t>
    </rPh>
    <rPh sb="188" eb="190">
      <t>ゾウカ</t>
    </rPh>
    <rPh sb="190" eb="192">
      <t>ケイコウ</t>
    </rPh>
    <rPh sb="193" eb="194">
      <t>テン</t>
    </rPh>
    <rPh sb="196" eb="197">
      <t>オソ</t>
    </rPh>
    <phoneticPr fontId="4"/>
  </si>
  <si>
    <t>　施設のダウンサイジング、管路更新等の長期的な更新計画を作成し、財政計画とのバランスをとりながら料金改定等を考慮した経営戦略を策定する必要がある。
　そのために、まず平成27年度に施設の台帳整備、耐震簡易診断、更新計画の策定を外部委託したところである。管路の更新計画、水道事業全体の基本計画の策定についても、平成29年度から平成30年度にかけて外部委託しているところである。</t>
    <rPh sb="1" eb="3">
      <t>シセツ</t>
    </rPh>
    <rPh sb="13" eb="15">
      <t>カンロ</t>
    </rPh>
    <rPh sb="15" eb="17">
      <t>コウシン</t>
    </rPh>
    <rPh sb="17" eb="18">
      <t>ナド</t>
    </rPh>
    <rPh sb="19" eb="22">
      <t>チョウキテキ</t>
    </rPh>
    <rPh sb="23" eb="25">
      <t>コウシン</t>
    </rPh>
    <rPh sb="25" eb="27">
      <t>ケイカク</t>
    </rPh>
    <rPh sb="28" eb="30">
      <t>サクセイ</t>
    </rPh>
    <rPh sb="32" eb="34">
      <t>ザイセイ</t>
    </rPh>
    <rPh sb="34" eb="36">
      <t>ケイカク</t>
    </rPh>
    <rPh sb="48" eb="50">
      <t>リョウキン</t>
    </rPh>
    <rPh sb="50" eb="52">
      <t>カイテイ</t>
    </rPh>
    <rPh sb="52" eb="53">
      <t>ナド</t>
    </rPh>
    <rPh sb="54" eb="56">
      <t>コウリョ</t>
    </rPh>
    <rPh sb="58" eb="60">
      <t>ケイエイ</t>
    </rPh>
    <rPh sb="60" eb="62">
      <t>センリャク</t>
    </rPh>
    <rPh sb="63" eb="65">
      <t>サクテイ</t>
    </rPh>
    <rPh sb="67" eb="69">
      <t>ヒツヨウ</t>
    </rPh>
    <rPh sb="83" eb="85">
      <t>ヘイセイ</t>
    </rPh>
    <rPh sb="87" eb="89">
      <t>ネンド</t>
    </rPh>
    <rPh sb="90" eb="92">
      <t>シセツ</t>
    </rPh>
    <rPh sb="93" eb="95">
      <t>ダイチョウ</t>
    </rPh>
    <rPh sb="95" eb="97">
      <t>セイビ</t>
    </rPh>
    <rPh sb="98" eb="100">
      <t>タイシン</t>
    </rPh>
    <rPh sb="100" eb="102">
      <t>カンイ</t>
    </rPh>
    <rPh sb="102" eb="104">
      <t>シンダン</t>
    </rPh>
    <rPh sb="105" eb="107">
      <t>コウシン</t>
    </rPh>
    <rPh sb="107" eb="109">
      <t>ケイカク</t>
    </rPh>
    <rPh sb="110" eb="112">
      <t>サクテイ</t>
    </rPh>
    <rPh sb="113" eb="115">
      <t>ガイブ</t>
    </rPh>
    <rPh sb="115" eb="117">
      <t>イタク</t>
    </rPh>
    <rPh sb="126" eb="128">
      <t>カンロ</t>
    </rPh>
    <rPh sb="129" eb="131">
      <t>コウシン</t>
    </rPh>
    <rPh sb="131" eb="133">
      <t>ケイカク</t>
    </rPh>
    <rPh sb="134" eb="136">
      <t>スイドウ</t>
    </rPh>
    <rPh sb="136" eb="138">
      <t>ジギョウ</t>
    </rPh>
    <rPh sb="138" eb="140">
      <t>ゼンタイ</t>
    </rPh>
    <rPh sb="141" eb="143">
      <t>キホン</t>
    </rPh>
    <rPh sb="143" eb="145">
      <t>ケイカク</t>
    </rPh>
    <rPh sb="146" eb="148">
      <t>サクテイ</t>
    </rPh>
    <rPh sb="154" eb="156">
      <t>ヘイセイ</t>
    </rPh>
    <rPh sb="158" eb="159">
      <t>ネン</t>
    </rPh>
    <rPh sb="159" eb="160">
      <t>ド</t>
    </rPh>
    <rPh sb="162" eb="164">
      <t>ヘイセイ</t>
    </rPh>
    <rPh sb="166" eb="168">
      <t>ネンド</t>
    </rPh>
    <rPh sb="172" eb="174">
      <t>ガイブ</t>
    </rPh>
    <rPh sb="174" eb="176">
      <t>イタク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</si>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</sst>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0.88</c:v>
                </c:pt>
                <c:pt idx="1">
                  <c:v>1.21</c:v>
                </c:pt>
                <c:pt idx="2">
                  <c:v>1.6</c:v>
                </c:pt>
                <c:pt idx="3">
                  <c:v>0.79</c:v>
                </c:pt>
                <c:pt idx="4">
                  <c:v>0.53</c:v>
                </c:pt>
              </c:numCache>
            </c:numRef>
          </c:val>
        </c:ser>
        <c:dLbls>
          <c:showLegendKey val="0"/>
          <c:showVal val="0"/>
          <c:showCatName val="0"/>
          <c:showSerName val="0"/>
          <c:showPercent val="0"/>
          <c:showBubbleSize val="0"/>
        </c:dLbls>
        <c:gapWidth val="150"/>
        <c:axId val="179163944"/>
        <c:axId val="37102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79163944"/>
        <c:axId val="371027448"/>
      </c:lineChart>
      <c:dateAx>
        <c:axId val="179163944"/>
        <c:scaling>
          <c:orientation val="minMax"/>
        </c:scaling>
        <c:delete val="1"/>
        <c:axPos val="b"/>
        <c:numFmt formatCode="ge" sourceLinked="1"/>
        <c:majorTickMark val="none"/>
        <c:minorTickMark val="none"/>
        <c:tickLblPos val="none"/>
        <c:crossAx val="371027448"/>
        <c:crosses val="autoZero"/>
        <c:auto val="1"/>
        <c:lblOffset val="100"/>
        <c:baseTimeUnit val="years"/>
      </c:dateAx>
      <c:valAx>
        <c:axId val="37102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6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54.21</c:v>
                </c:pt>
                <c:pt idx="1">
                  <c:v>54.26</c:v>
                </c:pt>
                <c:pt idx="2">
                  <c:v>52.46</c:v>
                </c:pt>
                <c:pt idx="3">
                  <c:v>51.2</c:v>
                </c:pt>
                <c:pt idx="4">
                  <c:v>53.15</c:v>
                </c:pt>
              </c:numCache>
            </c:numRef>
          </c:val>
        </c:ser>
        <c:dLbls>
          <c:showLegendKey val="0"/>
          <c:showVal val="0"/>
          <c:showCatName val="0"/>
          <c:showSerName val="0"/>
          <c:showPercent val="0"/>
          <c:showBubbleSize val="0"/>
        </c:dLbls>
        <c:gapWidth val="150"/>
        <c:axId val="370867560"/>
        <c:axId val="42022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370867560"/>
        <c:axId val="420229000"/>
      </c:lineChart>
      <c:dateAx>
        <c:axId val="370867560"/>
        <c:scaling>
          <c:orientation val="minMax"/>
        </c:scaling>
        <c:delete val="1"/>
        <c:axPos val="b"/>
        <c:numFmt formatCode="ge" sourceLinked="1"/>
        <c:majorTickMark val="none"/>
        <c:minorTickMark val="none"/>
        <c:tickLblPos val="none"/>
        <c:crossAx val="420229000"/>
        <c:crosses val="autoZero"/>
        <c:auto val="1"/>
        <c:lblOffset val="100"/>
        <c:baseTimeUnit val="years"/>
      </c:dateAx>
      <c:valAx>
        <c:axId val="42022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6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85.49</c:v>
                </c:pt>
                <c:pt idx="1">
                  <c:v>84.4</c:v>
                </c:pt>
                <c:pt idx="2">
                  <c:v>84.46</c:v>
                </c:pt>
                <c:pt idx="3">
                  <c:v>86.96</c:v>
                </c:pt>
                <c:pt idx="4">
                  <c:v>82.96</c:v>
                </c:pt>
              </c:numCache>
            </c:numRef>
          </c:val>
        </c:ser>
        <c:dLbls>
          <c:showLegendKey val="0"/>
          <c:showVal val="0"/>
          <c:showCatName val="0"/>
          <c:showSerName val="0"/>
          <c:showPercent val="0"/>
          <c:showBubbleSize val="0"/>
        </c:dLbls>
        <c:gapWidth val="150"/>
        <c:axId val="420230176"/>
        <c:axId val="42023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420230176"/>
        <c:axId val="420230568"/>
      </c:lineChart>
      <c:dateAx>
        <c:axId val="420230176"/>
        <c:scaling>
          <c:orientation val="minMax"/>
        </c:scaling>
        <c:delete val="1"/>
        <c:axPos val="b"/>
        <c:numFmt formatCode="ge" sourceLinked="1"/>
        <c:majorTickMark val="none"/>
        <c:minorTickMark val="none"/>
        <c:tickLblPos val="none"/>
        <c:crossAx val="420230568"/>
        <c:crosses val="autoZero"/>
        <c:auto val="1"/>
        <c:lblOffset val="100"/>
        <c:baseTimeUnit val="years"/>
      </c:dateAx>
      <c:valAx>
        <c:axId val="42023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105.25</c:v>
                </c:pt>
                <c:pt idx="1">
                  <c:v>110.63</c:v>
                </c:pt>
                <c:pt idx="2">
                  <c:v>115.28</c:v>
                </c:pt>
                <c:pt idx="3">
                  <c:v>114.37</c:v>
                </c:pt>
                <c:pt idx="4">
                  <c:v>115.35</c:v>
                </c:pt>
              </c:numCache>
            </c:numRef>
          </c:val>
        </c:ser>
        <c:dLbls>
          <c:showLegendKey val="0"/>
          <c:showVal val="0"/>
          <c:showCatName val="0"/>
          <c:showSerName val="0"/>
          <c:showPercent val="0"/>
          <c:showBubbleSize val="0"/>
        </c:dLbls>
        <c:gapWidth val="150"/>
        <c:axId val="370814840"/>
        <c:axId val="36881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370814840"/>
        <c:axId val="368814504"/>
      </c:lineChart>
      <c:dateAx>
        <c:axId val="370814840"/>
        <c:scaling>
          <c:orientation val="minMax"/>
        </c:scaling>
        <c:delete val="1"/>
        <c:axPos val="b"/>
        <c:numFmt formatCode="ge" sourceLinked="1"/>
        <c:majorTickMark val="none"/>
        <c:minorTickMark val="none"/>
        <c:tickLblPos val="none"/>
        <c:crossAx val="368814504"/>
        <c:crosses val="autoZero"/>
        <c:auto val="1"/>
        <c:lblOffset val="100"/>
        <c:baseTimeUnit val="years"/>
      </c:dateAx>
      <c:valAx>
        <c:axId val="368814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81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52.34</c:v>
                </c:pt>
                <c:pt idx="1">
                  <c:v>53.35</c:v>
                </c:pt>
                <c:pt idx="2">
                  <c:v>55.51</c:v>
                </c:pt>
                <c:pt idx="3">
                  <c:v>56.23</c:v>
                </c:pt>
                <c:pt idx="4">
                  <c:v>57.5</c:v>
                </c:pt>
              </c:numCache>
            </c:numRef>
          </c:val>
        </c:ser>
        <c:dLbls>
          <c:showLegendKey val="0"/>
          <c:showVal val="0"/>
          <c:showCatName val="0"/>
          <c:showSerName val="0"/>
          <c:showPercent val="0"/>
          <c:showBubbleSize val="0"/>
        </c:dLbls>
        <c:gapWidth val="150"/>
        <c:axId val="370864424"/>
        <c:axId val="37086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370864424"/>
        <c:axId val="370864816"/>
      </c:lineChart>
      <c:dateAx>
        <c:axId val="370864424"/>
        <c:scaling>
          <c:orientation val="minMax"/>
        </c:scaling>
        <c:delete val="1"/>
        <c:axPos val="b"/>
        <c:numFmt formatCode="ge" sourceLinked="1"/>
        <c:majorTickMark val="none"/>
        <c:minorTickMark val="none"/>
        <c:tickLblPos val="none"/>
        <c:crossAx val="370864816"/>
        <c:crosses val="autoZero"/>
        <c:auto val="1"/>
        <c:lblOffset val="100"/>
        <c:baseTimeUnit val="years"/>
      </c:dateAx>
      <c:valAx>
        <c:axId val="37086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6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29.8</c:v>
                </c:pt>
                <c:pt idx="1">
                  <c:v>32.229999999999997</c:v>
                </c:pt>
                <c:pt idx="2">
                  <c:v>32.950000000000003</c:v>
                </c:pt>
                <c:pt idx="3">
                  <c:v>32.31</c:v>
                </c:pt>
                <c:pt idx="4">
                  <c:v>33.71</c:v>
                </c:pt>
              </c:numCache>
            </c:numRef>
          </c:val>
        </c:ser>
        <c:dLbls>
          <c:showLegendKey val="0"/>
          <c:showVal val="0"/>
          <c:showCatName val="0"/>
          <c:showSerName val="0"/>
          <c:showPercent val="0"/>
          <c:showBubbleSize val="0"/>
        </c:dLbls>
        <c:gapWidth val="150"/>
        <c:axId val="370865992"/>
        <c:axId val="37086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370865992"/>
        <c:axId val="370866384"/>
      </c:lineChart>
      <c:dateAx>
        <c:axId val="370865992"/>
        <c:scaling>
          <c:orientation val="minMax"/>
        </c:scaling>
        <c:delete val="1"/>
        <c:axPos val="b"/>
        <c:numFmt formatCode="ge" sourceLinked="1"/>
        <c:majorTickMark val="none"/>
        <c:minorTickMark val="none"/>
        <c:tickLblPos val="none"/>
        <c:crossAx val="370866384"/>
        <c:crosses val="autoZero"/>
        <c:auto val="1"/>
        <c:lblOffset val="100"/>
        <c:baseTimeUnit val="years"/>
      </c:dateAx>
      <c:valAx>
        <c:axId val="37086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6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0061360"/>
        <c:axId val="42006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420061360"/>
        <c:axId val="420061752"/>
      </c:lineChart>
      <c:dateAx>
        <c:axId val="420061360"/>
        <c:scaling>
          <c:orientation val="minMax"/>
        </c:scaling>
        <c:delete val="1"/>
        <c:axPos val="b"/>
        <c:numFmt formatCode="ge" sourceLinked="1"/>
        <c:majorTickMark val="none"/>
        <c:minorTickMark val="none"/>
        <c:tickLblPos val="none"/>
        <c:crossAx val="420061752"/>
        <c:crosses val="autoZero"/>
        <c:auto val="1"/>
        <c:lblOffset val="100"/>
        <c:baseTimeUnit val="years"/>
      </c:dateAx>
      <c:valAx>
        <c:axId val="420061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06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726.98</c:v>
                </c:pt>
                <c:pt idx="1">
                  <c:v>695.6</c:v>
                </c:pt>
                <c:pt idx="2">
                  <c:v>302.11</c:v>
                </c:pt>
                <c:pt idx="3">
                  <c:v>321.2</c:v>
                </c:pt>
                <c:pt idx="4">
                  <c:v>325.52</c:v>
                </c:pt>
              </c:numCache>
            </c:numRef>
          </c:val>
        </c:ser>
        <c:dLbls>
          <c:showLegendKey val="0"/>
          <c:showVal val="0"/>
          <c:showCatName val="0"/>
          <c:showSerName val="0"/>
          <c:showPercent val="0"/>
          <c:showBubbleSize val="0"/>
        </c:dLbls>
        <c:gapWidth val="150"/>
        <c:axId val="420062928"/>
        <c:axId val="42006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420062928"/>
        <c:axId val="420063320"/>
      </c:lineChart>
      <c:dateAx>
        <c:axId val="420062928"/>
        <c:scaling>
          <c:orientation val="minMax"/>
        </c:scaling>
        <c:delete val="1"/>
        <c:axPos val="b"/>
        <c:numFmt formatCode="ge" sourceLinked="1"/>
        <c:majorTickMark val="none"/>
        <c:minorTickMark val="none"/>
        <c:tickLblPos val="none"/>
        <c:crossAx val="420063320"/>
        <c:crosses val="autoZero"/>
        <c:auto val="1"/>
        <c:lblOffset val="100"/>
        <c:baseTimeUnit val="years"/>
      </c:dateAx>
      <c:valAx>
        <c:axId val="420063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06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373.58</c:v>
                </c:pt>
                <c:pt idx="1">
                  <c:v>366.52</c:v>
                </c:pt>
                <c:pt idx="2">
                  <c:v>368.19</c:v>
                </c:pt>
                <c:pt idx="3">
                  <c:v>351.13</c:v>
                </c:pt>
                <c:pt idx="4">
                  <c:v>340.53</c:v>
                </c:pt>
              </c:numCache>
            </c:numRef>
          </c:val>
        </c:ser>
        <c:dLbls>
          <c:showLegendKey val="0"/>
          <c:showVal val="0"/>
          <c:showCatName val="0"/>
          <c:showSerName val="0"/>
          <c:showPercent val="0"/>
          <c:showBubbleSize val="0"/>
        </c:dLbls>
        <c:gapWidth val="150"/>
        <c:axId val="419939144"/>
        <c:axId val="41993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419939144"/>
        <c:axId val="419939536"/>
      </c:lineChart>
      <c:dateAx>
        <c:axId val="419939144"/>
        <c:scaling>
          <c:orientation val="minMax"/>
        </c:scaling>
        <c:delete val="1"/>
        <c:axPos val="b"/>
        <c:numFmt formatCode="ge" sourceLinked="1"/>
        <c:majorTickMark val="none"/>
        <c:minorTickMark val="none"/>
        <c:tickLblPos val="none"/>
        <c:crossAx val="419939536"/>
        <c:crosses val="autoZero"/>
        <c:auto val="1"/>
        <c:lblOffset val="100"/>
        <c:baseTimeUnit val="years"/>
      </c:dateAx>
      <c:valAx>
        <c:axId val="41993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93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92.53</c:v>
                </c:pt>
                <c:pt idx="1">
                  <c:v>96.81</c:v>
                </c:pt>
                <c:pt idx="2">
                  <c:v>102.38</c:v>
                </c:pt>
                <c:pt idx="3">
                  <c:v>101.32</c:v>
                </c:pt>
                <c:pt idx="4">
                  <c:v>100.63</c:v>
                </c:pt>
              </c:numCache>
            </c:numRef>
          </c:val>
        </c:ser>
        <c:dLbls>
          <c:showLegendKey val="0"/>
          <c:showVal val="0"/>
          <c:showCatName val="0"/>
          <c:showSerName val="0"/>
          <c:showPercent val="0"/>
          <c:showBubbleSize val="0"/>
        </c:dLbls>
        <c:gapWidth val="150"/>
        <c:axId val="420060968"/>
        <c:axId val="4200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420060968"/>
        <c:axId val="420060576"/>
      </c:lineChart>
      <c:dateAx>
        <c:axId val="420060968"/>
        <c:scaling>
          <c:orientation val="minMax"/>
        </c:scaling>
        <c:delete val="1"/>
        <c:axPos val="b"/>
        <c:numFmt formatCode="ge" sourceLinked="1"/>
        <c:majorTickMark val="none"/>
        <c:minorTickMark val="none"/>
        <c:tickLblPos val="none"/>
        <c:crossAx val="420060576"/>
        <c:crosses val="autoZero"/>
        <c:auto val="1"/>
        <c:lblOffset val="100"/>
        <c:baseTimeUnit val="years"/>
      </c:dateAx>
      <c:valAx>
        <c:axId val="4200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06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144.52000000000001</c:v>
                </c:pt>
                <c:pt idx="1">
                  <c:v>137.97</c:v>
                </c:pt>
                <c:pt idx="2">
                  <c:v>129.99</c:v>
                </c:pt>
                <c:pt idx="3">
                  <c:v>131.52000000000001</c:v>
                </c:pt>
                <c:pt idx="4">
                  <c:v>132.94</c:v>
                </c:pt>
              </c:numCache>
            </c:numRef>
          </c:val>
        </c:ser>
        <c:dLbls>
          <c:showLegendKey val="0"/>
          <c:showVal val="0"/>
          <c:showCatName val="0"/>
          <c:showSerName val="0"/>
          <c:showPercent val="0"/>
          <c:showBubbleSize val="0"/>
        </c:dLbls>
        <c:gapWidth val="150"/>
        <c:axId val="419940712"/>
        <c:axId val="41994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419940712"/>
        <c:axId val="419941104"/>
      </c:lineChart>
      <c:dateAx>
        <c:axId val="419940712"/>
        <c:scaling>
          <c:orientation val="minMax"/>
        </c:scaling>
        <c:delete val="1"/>
        <c:axPos val="b"/>
        <c:numFmt formatCode="ge" sourceLinked="1"/>
        <c:majorTickMark val="none"/>
        <c:minorTickMark val="none"/>
        <c:tickLblPos val="none"/>
        <c:crossAx val="419941104"/>
        <c:crosses val="autoZero"/>
        <c:auto val="1"/>
        <c:lblOffset val="100"/>
        <c:baseTimeUnit val="years"/>
      </c:dateAx>
      <c:valAx>
        <c:axId val="41994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4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鳥取県　倉吉市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48340</v>
      </c>
      <c r="AM8" s="61"/>
      <c r="AN8" s="61"/>
      <c r="AO8" s="61"/>
      <c r="AP8" s="61"/>
      <c r="AQ8" s="61"/>
      <c r="AR8" s="61"/>
      <c r="AS8" s="61"/>
      <c r="AT8" s="51">
        <f>データ!$S$6</f>
        <v>272.06</v>
      </c>
      <c r="AU8" s="52"/>
      <c r="AV8" s="52"/>
      <c r="AW8" s="52"/>
      <c r="AX8" s="52"/>
      <c r="AY8" s="52"/>
      <c r="AZ8" s="52"/>
      <c r="BA8" s="52"/>
      <c r="BB8" s="53">
        <f>データ!$T$6</f>
        <v>177.68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59.43</v>
      </c>
      <c r="J10" s="52"/>
      <c r="K10" s="52"/>
      <c r="L10" s="52"/>
      <c r="M10" s="52"/>
      <c r="N10" s="52"/>
      <c r="O10" s="64"/>
      <c r="P10" s="53">
        <f>データ!$P$6</f>
        <v>84.4</v>
      </c>
      <c r="Q10" s="53"/>
      <c r="R10" s="53"/>
      <c r="S10" s="53"/>
      <c r="T10" s="53"/>
      <c r="U10" s="53"/>
      <c r="V10" s="53"/>
      <c r="W10" s="61">
        <f>データ!$Q$6</f>
        <v>2312</v>
      </c>
      <c r="X10" s="61"/>
      <c r="Y10" s="61"/>
      <c r="Z10" s="61"/>
      <c r="AA10" s="61"/>
      <c r="AB10" s="61"/>
      <c r="AC10" s="61"/>
      <c r="AD10" s="2"/>
      <c r="AE10" s="2"/>
      <c r="AF10" s="2"/>
      <c r="AG10" s="2"/>
      <c r="AH10" s="5"/>
      <c r="AI10" s="5"/>
      <c r="AJ10" s="5"/>
      <c r="AK10" s="5"/>
      <c r="AL10" s="61">
        <f>データ!$U$6</f>
        <v>40552</v>
      </c>
      <c r="AM10" s="61"/>
      <c r="AN10" s="61"/>
      <c r="AO10" s="61"/>
      <c r="AP10" s="61"/>
      <c r="AQ10" s="61"/>
      <c r="AR10" s="61"/>
      <c r="AS10" s="61"/>
      <c r="AT10" s="51">
        <f>データ!$V$6</f>
        <v>37.21</v>
      </c>
      <c r="AU10" s="52"/>
      <c r="AV10" s="52"/>
      <c r="AW10" s="52"/>
      <c r="AX10" s="52"/>
      <c r="AY10" s="52"/>
      <c r="AZ10" s="52"/>
      <c r="BA10" s="52"/>
      <c r="BB10" s="53">
        <f>データ!$W$6</f>
        <v>1089.81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312037</v>
      </c>
      <c r="D6" s="34">
        <f t="shared" si="3"/>
        <v>46</v>
      </c>
      <c r="E6" s="34">
        <f t="shared" si="3"/>
        <v>1</v>
      </c>
      <c r="F6" s="34">
        <f t="shared" si="3"/>
        <v>0</v>
      </c>
      <c r="G6" s="34">
        <f t="shared" si="3"/>
        <v>1</v>
      </c>
      <c r="H6" s="34" t="str">
        <f t="shared" si="3"/>
        <v>鳥取県　倉吉市</v>
      </c>
      <c r="I6" s="34" t="str">
        <f t="shared" si="3"/>
        <v>法適用</v>
      </c>
      <c r="J6" s="34" t="str">
        <f t="shared" si="3"/>
        <v>水道事業</v>
      </c>
      <c r="K6" s="34" t="str">
        <f t="shared" si="3"/>
        <v>末端給水事業</v>
      </c>
      <c r="L6" s="34" t="str">
        <f t="shared" si="3"/>
        <v>A5</v>
      </c>
      <c r="M6" s="34">
        <f t="shared" si="3"/>
        <v>0</v>
      </c>
      <c r="N6" s="35" t="str">
        <f t="shared" si="3"/>
        <v>-</v>
      </c>
      <c r="O6" s="35">
        <f t="shared" si="3"/>
        <v>59.43</v>
      </c>
      <c r="P6" s="35">
        <f t="shared" si="3"/>
        <v>84.4</v>
      </c>
      <c r="Q6" s="35">
        <f t="shared" si="3"/>
        <v>2312</v>
      </c>
      <c r="R6" s="35">
        <f t="shared" si="3"/>
        <v>48340</v>
      </c>
      <c r="S6" s="35">
        <f t="shared" si="3"/>
        <v>272.06</v>
      </c>
      <c r="T6" s="35">
        <f t="shared" si="3"/>
        <v>177.68</v>
      </c>
      <c r="U6" s="35">
        <f t="shared" si="3"/>
        <v>40552</v>
      </c>
      <c r="V6" s="35">
        <f t="shared" si="3"/>
        <v>37.21</v>
      </c>
      <c r="W6" s="35">
        <f t="shared" si="3"/>
        <v>1089.81</v>
      </c>
      <c r="X6" s="36">
        <f>IF(X7="",NA(),X7)</f>
        <v>105.25</v>
      </c>
      <c r="Y6" s="36">
        <f t="shared" ref="Y6:AG6" si="4">IF(Y7="",NA(),Y7)</f>
        <v>110.63</v>
      </c>
      <c r="Z6" s="36">
        <f t="shared" si="4"/>
        <v>115.28</v>
      </c>
      <c r="AA6" s="36">
        <f t="shared" si="4"/>
        <v>114.37</v>
      </c>
      <c r="AB6" s="36">
        <f t="shared" si="4"/>
        <v>115.35</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726.98</v>
      </c>
      <c r="AU6" s="36">
        <f t="shared" ref="AU6:BC6" si="6">IF(AU7="",NA(),AU7)</f>
        <v>695.6</v>
      </c>
      <c r="AV6" s="36">
        <f t="shared" si="6"/>
        <v>302.11</v>
      </c>
      <c r="AW6" s="36">
        <f t="shared" si="6"/>
        <v>321.2</v>
      </c>
      <c r="AX6" s="36">
        <f t="shared" si="6"/>
        <v>325.52</v>
      </c>
      <c r="AY6" s="36">
        <f t="shared" si="6"/>
        <v>852.01</v>
      </c>
      <c r="AZ6" s="36">
        <f t="shared" si="6"/>
        <v>909.68</v>
      </c>
      <c r="BA6" s="36">
        <f t="shared" si="6"/>
        <v>382.09</v>
      </c>
      <c r="BB6" s="36">
        <f t="shared" si="6"/>
        <v>371.31</v>
      </c>
      <c r="BC6" s="36">
        <f t="shared" si="6"/>
        <v>377.63</v>
      </c>
      <c r="BD6" s="35" t="str">
        <f>IF(BD7="","",IF(BD7="-","【-】","【"&amp;SUBSTITUTE(TEXT(BD7,"#,##0.00"),"-","△")&amp;"】"))</f>
        <v>【262.87】</v>
      </c>
      <c r="BE6" s="36">
        <f>IF(BE7="",NA(),BE7)</f>
        <v>373.58</v>
      </c>
      <c r="BF6" s="36">
        <f t="shared" ref="BF6:BN6" si="7">IF(BF7="",NA(),BF7)</f>
        <v>366.52</v>
      </c>
      <c r="BG6" s="36">
        <f t="shared" si="7"/>
        <v>368.19</v>
      </c>
      <c r="BH6" s="36">
        <f t="shared" si="7"/>
        <v>351.13</v>
      </c>
      <c r="BI6" s="36">
        <f t="shared" si="7"/>
        <v>340.53</v>
      </c>
      <c r="BJ6" s="36">
        <f t="shared" si="7"/>
        <v>391.4</v>
      </c>
      <c r="BK6" s="36">
        <f t="shared" si="7"/>
        <v>382.65</v>
      </c>
      <c r="BL6" s="36">
        <f t="shared" si="7"/>
        <v>385.06</v>
      </c>
      <c r="BM6" s="36">
        <f t="shared" si="7"/>
        <v>373.09</v>
      </c>
      <c r="BN6" s="36">
        <f t="shared" si="7"/>
        <v>364.71</v>
      </c>
      <c r="BO6" s="35" t="str">
        <f>IF(BO7="","",IF(BO7="-","【-】","【"&amp;SUBSTITUTE(TEXT(BO7,"#,##0.00"),"-","△")&amp;"】"))</f>
        <v>【270.87】</v>
      </c>
      <c r="BP6" s="36">
        <f>IF(BP7="",NA(),BP7)</f>
        <v>92.53</v>
      </c>
      <c r="BQ6" s="36">
        <f t="shared" ref="BQ6:BY6" si="8">IF(BQ7="",NA(),BQ7)</f>
        <v>96.81</v>
      </c>
      <c r="BR6" s="36">
        <f t="shared" si="8"/>
        <v>102.38</v>
      </c>
      <c r="BS6" s="36">
        <f t="shared" si="8"/>
        <v>101.32</v>
      </c>
      <c r="BT6" s="36">
        <f t="shared" si="8"/>
        <v>100.63</v>
      </c>
      <c r="BU6" s="36">
        <f t="shared" si="8"/>
        <v>95.91</v>
      </c>
      <c r="BV6" s="36">
        <f t="shared" si="8"/>
        <v>96.1</v>
      </c>
      <c r="BW6" s="36">
        <f t="shared" si="8"/>
        <v>99.07</v>
      </c>
      <c r="BX6" s="36">
        <f t="shared" si="8"/>
        <v>99.99</v>
      </c>
      <c r="BY6" s="36">
        <f t="shared" si="8"/>
        <v>100.65</v>
      </c>
      <c r="BZ6" s="35" t="str">
        <f>IF(BZ7="","",IF(BZ7="-","【-】","【"&amp;SUBSTITUTE(TEXT(BZ7,"#,##0.00"),"-","△")&amp;"】"))</f>
        <v>【105.59】</v>
      </c>
      <c r="CA6" s="36">
        <f>IF(CA7="",NA(),CA7)</f>
        <v>144.52000000000001</v>
      </c>
      <c r="CB6" s="36">
        <f t="shared" ref="CB6:CJ6" si="9">IF(CB7="",NA(),CB7)</f>
        <v>137.97</v>
      </c>
      <c r="CC6" s="36">
        <f t="shared" si="9"/>
        <v>129.99</v>
      </c>
      <c r="CD6" s="36">
        <f t="shared" si="9"/>
        <v>131.52000000000001</v>
      </c>
      <c r="CE6" s="36">
        <f t="shared" si="9"/>
        <v>132.94</v>
      </c>
      <c r="CF6" s="36">
        <f t="shared" si="9"/>
        <v>179.29</v>
      </c>
      <c r="CG6" s="36">
        <f t="shared" si="9"/>
        <v>178.39</v>
      </c>
      <c r="CH6" s="36">
        <f t="shared" si="9"/>
        <v>173.03</v>
      </c>
      <c r="CI6" s="36">
        <f t="shared" si="9"/>
        <v>171.15</v>
      </c>
      <c r="CJ6" s="36">
        <f t="shared" si="9"/>
        <v>170.19</v>
      </c>
      <c r="CK6" s="35" t="str">
        <f>IF(CK7="","",IF(CK7="-","【-】","【"&amp;SUBSTITUTE(TEXT(CK7,"#,##0.00"),"-","△")&amp;"】"))</f>
        <v>【163.27】</v>
      </c>
      <c r="CL6" s="36">
        <f>IF(CL7="",NA(),CL7)</f>
        <v>54.21</v>
      </c>
      <c r="CM6" s="36">
        <f t="shared" ref="CM6:CU6" si="10">IF(CM7="",NA(),CM7)</f>
        <v>54.26</v>
      </c>
      <c r="CN6" s="36">
        <f t="shared" si="10"/>
        <v>52.46</v>
      </c>
      <c r="CO6" s="36">
        <f t="shared" si="10"/>
        <v>51.2</v>
      </c>
      <c r="CP6" s="36">
        <f t="shared" si="10"/>
        <v>53.15</v>
      </c>
      <c r="CQ6" s="36">
        <f t="shared" si="10"/>
        <v>59.09</v>
      </c>
      <c r="CR6" s="36">
        <f t="shared" si="10"/>
        <v>59.23</v>
      </c>
      <c r="CS6" s="36">
        <f t="shared" si="10"/>
        <v>58.58</v>
      </c>
      <c r="CT6" s="36">
        <f t="shared" si="10"/>
        <v>58.53</v>
      </c>
      <c r="CU6" s="36">
        <f t="shared" si="10"/>
        <v>59.01</v>
      </c>
      <c r="CV6" s="35" t="str">
        <f>IF(CV7="","",IF(CV7="-","【-】","【"&amp;SUBSTITUTE(TEXT(CV7,"#,##0.00"),"-","△")&amp;"】"))</f>
        <v>【59.94】</v>
      </c>
      <c r="CW6" s="36">
        <f>IF(CW7="",NA(),CW7)</f>
        <v>85.49</v>
      </c>
      <c r="CX6" s="36">
        <f t="shared" ref="CX6:DF6" si="11">IF(CX7="",NA(),CX7)</f>
        <v>84.4</v>
      </c>
      <c r="CY6" s="36">
        <f t="shared" si="11"/>
        <v>84.46</v>
      </c>
      <c r="CZ6" s="36">
        <f t="shared" si="11"/>
        <v>86.96</v>
      </c>
      <c r="DA6" s="36">
        <f t="shared" si="11"/>
        <v>82.96</v>
      </c>
      <c r="DB6" s="36">
        <f t="shared" si="11"/>
        <v>85.4</v>
      </c>
      <c r="DC6" s="36">
        <f t="shared" si="11"/>
        <v>85.53</v>
      </c>
      <c r="DD6" s="36">
        <f t="shared" si="11"/>
        <v>85.23</v>
      </c>
      <c r="DE6" s="36">
        <f t="shared" si="11"/>
        <v>85.26</v>
      </c>
      <c r="DF6" s="36">
        <f t="shared" si="11"/>
        <v>85.37</v>
      </c>
      <c r="DG6" s="35" t="str">
        <f>IF(DG7="","",IF(DG7="-","【-】","【"&amp;SUBSTITUTE(TEXT(DG7,"#,##0.00"),"-","△")&amp;"】"))</f>
        <v>【90.22】</v>
      </c>
      <c r="DH6" s="36">
        <f>IF(DH7="",NA(),DH7)</f>
        <v>52.34</v>
      </c>
      <c r="DI6" s="36">
        <f t="shared" ref="DI6:DQ6" si="12">IF(DI7="",NA(),DI7)</f>
        <v>53.35</v>
      </c>
      <c r="DJ6" s="36">
        <f t="shared" si="12"/>
        <v>55.51</v>
      </c>
      <c r="DK6" s="36">
        <f t="shared" si="12"/>
        <v>56.23</v>
      </c>
      <c r="DL6" s="36">
        <f t="shared" si="12"/>
        <v>57.5</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29.8</v>
      </c>
      <c r="DT6" s="36">
        <f t="shared" ref="DT6:EB6" si="13">IF(DT7="",NA(),DT7)</f>
        <v>32.229999999999997</v>
      </c>
      <c r="DU6" s="36">
        <f t="shared" si="13"/>
        <v>32.950000000000003</v>
      </c>
      <c r="DV6" s="36">
        <f t="shared" si="13"/>
        <v>32.31</v>
      </c>
      <c r="DW6" s="36">
        <f t="shared" si="13"/>
        <v>33.71</v>
      </c>
      <c r="DX6" s="36">
        <f t="shared" si="13"/>
        <v>7.8</v>
      </c>
      <c r="DY6" s="36">
        <f t="shared" si="13"/>
        <v>8.39</v>
      </c>
      <c r="DZ6" s="36">
        <f t="shared" si="13"/>
        <v>10.09</v>
      </c>
      <c r="EA6" s="36">
        <f t="shared" si="13"/>
        <v>10.54</v>
      </c>
      <c r="EB6" s="36">
        <f t="shared" si="13"/>
        <v>12.03</v>
      </c>
      <c r="EC6" s="35" t="str">
        <f>IF(EC7="","",IF(EC7="-","【-】","【"&amp;SUBSTITUTE(TEXT(EC7,"#,##0.00"),"-","△")&amp;"】"))</f>
        <v>【15.00】</v>
      </c>
      <c r="ED6" s="36">
        <f>IF(ED7="",NA(),ED7)</f>
        <v>0.88</v>
      </c>
      <c r="EE6" s="36">
        <f t="shared" ref="EE6:EM6" si="14">IF(EE7="",NA(),EE7)</f>
        <v>1.21</v>
      </c>
      <c r="EF6" s="36">
        <f t="shared" si="14"/>
        <v>1.6</v>
      </c>
      <c r="EG6" s="36">
        <f t="shared" si="14"/>
        <v>0.79</v>
      </c>
      <c r="EH6" s="36">
        <f t="shared" si="14"/>
        <v>0.53</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312037</v>
      </c>
      <c r="D7" s="38">
        <v>46</v>
      </c>
      <c r="E7" s="38">
        <v>1</v>
      </c>
      <c r="F7" s="38">
        <v>0</v>
      </c>
      <c r="G7" s="38">
        <v>1</v>
      </c>
      <c r="H7" s="38" t="s">
        <v>105</v>
      </c>
      <c r="I7" s="38" t="s">
        <v>106</v>
      </c>
      <c r="J7" s="38" t="s">
        <v>107</v>
      </c>
      <c r="K7" s="38" t="s">
        <v>108</v>
      </c>
      <c r="L7" s="38" t="s">
        <v>109</v>
      </c>
      <c r="M7" s="38"/>
      <c r="N7" s="39" t="s">
        <v>110</v>
      </c>
      <c r="O7" s="39">
        <v>59.43</v>
      </c>
      <c r="P7" s="39">
        <v>84.4</v>
      </c>
      <c r="Q7" s="39">
        <v>2312</v>
      </c>
      <c r="R7" s="39">
        <v>48340</v>
      </c>
      <c r="S7" s="39">
        <v>272.06</v>
      </c>
      <c r="T7" s="39">
        <v>177.68</v>
      </c>
      <c r="U7" s="39">
        <v>40552</v>
      </c>
      <c r="V7" s="39">
        <v>37.21</v>
      </c>
      <c r="W7" s="39">
        <v>1089.81</v>
      </c>
      <c r="X7" s="39">
        <v>105.25</v>
      </c>
      <c r="Y7" s="39">
        <v>110.63</v>
      </c>
      <c r="Z7" s="39">
        <v>115.28</v>
      </c>
      <c r="AA7" s="39">
        <v>114.37</v>
      </c>
      <c r="AB7" s="39">
        <v>115.35</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726.98</v>
      </c>
      <c r="AU7" s="39">
        <v>695.6</v>
      </c>
      <c r="AV7" s="39">
        <v>302.11</v>
      </c>
      <c r="AW7" s="39">
        <v>321.2</v>
      </c>
      <c r="AX7" s="39">
        <v>325.52</v>
      </c>
      <c r="AY7" s="39">
        <v>852.01</v>
      </c>
      <c r="AZ7" s="39">
        <v>909.68</v>
      </c>
      <c r="BA7" s="39">
        <v>382.09</v>
      </c>
      <c r="BB7" s="39">
        <v>371.31</v>
      </c>
      <c r="BC7" s="39">
        <v>377.63</v>
      </c>
      <c r="BD7" s="39">
        <v>262.87</v>
      </c>
      <c r="BE7" s="39">
        <v>373.58</v>
      </c>
      <c r="BF7" s="39">
        <v>366.52</v>
      </c>
      <c r="BG7" s="39">
        <v>368.19</v>
      </c>
      <c r="BH7" s="39">
        <v>351.13</v>
      </c>
      <c r="BI7" s="39">
        <v>340.53</v>
      </c>
      <c r="BJ7" s="39">
        <v>391.4</v>
      </c>
      <c r="BK7" s="39">
        <v>382.65</v>
      </c>
      <c r="BL7" s="39">
        <v>385.06</v>
      </c>
      <c r="BM7" s="39">
        <v>373.09</v>
      </c>
      <c r="BN7" s="39">
        <v>364.71</v>
      </c>
      <c r="BO7" s="39">
        <v>270.87</v>
      </c>
      <c r="BP7" s="39">
        <v>92.53</v>
      </c>
      <c r="BQ7" s="39">
        <v>96.81</v>
      </c>
      <c r="BR7" s="39">
        <v>102.38</v>
      </c>
      <c r="BS7" s="39">
        <v>101.32</v>
      </c>
      <c r="BT7" s="39">
        <v>100.63</v>
      </c>
      <c r="BU7" s="39">
        <v>95.91</v>
      </c>
      <c r="BV7" s="39">
        <v>96.1</v>
      </c>
      <c r="BW7" s="39">
        <v>99.07</v>
      </c>
      <c r="BX7" s="39">
        <v>99.99</v>
      </c>
      <c r="BY7" s="39">
        <v>100.65</v>
      </c>
      <c r="BZ7" s="39">
        <v>105.59</v>
      </c>
      <c r="CA7" s="39">
        <v>144.52000000000001</v>
      </c>
      <c r="CB7" s="39">
        <v>137.97</v>
      </c>
      <c r="CC7" s="39">
        <v>129.99</v>
      </c>
      <c r="CD7" s="39">
        <v>131.52000000000001</v>
      </c>
      <c r="CE7" s="39">
        <v>132.94</v>
      </c>
      <c r="CF7" s="39">
        <v>179.29</v>
      </c>
      <c r="CG7" s="39">
        <v>178.39</v>
      </c>
      <c r="CH7" s="39">
        <v>173.03</v>
      </c>
      <c r="CI7" s="39">
        <v>171.15</v>
      </c>
      <c r="CJ7" s="39">
        <v>170.19</v>
      </c>
      <c r="CK7" s="39">
        <v>163.27000000000001</v>
      </c>
      <c r="CL7" s="39">
        <v>54.21</v>
      </c>
      <c r="CM7" s="39">
        <v>54.26</v>
      </c>
      <c r="CN7" s="39">
        <v>52.46</v>
      </c>
      <c r="CO7" s="39">
        <v>51.2</v>
      </c>
      <c r="CP7" s="39">
        <v>53.15</v>
      </c>
      <c r="CQ7" s="39">
        <v>59.09</v>
      </c>
      <c r="CR7" s="39">
        <v>59.23</v>
      </c>
      <c r="CS7" s="39">
        <v>58.58</v>
      </c>
      <c r="CT7" s="39">
        <v>58.53</v>
      </c>
      <c r="CU7" s="39">
        <v>59.01</v>
      </c>
      <c r="CV7" s="39">
        <v>59.94</v>
      </c>
      <c r="CW7" s="39">
        <v>85.49</v>
      </c>
      <c r="CX7" s="39">
        <v>84.4</v>
      </c>
      <c r="CY7" s="39">
        <v>84.46</v>
      </c>
      <c r="CZ7" s="39">
        <v>86.96</v>
      </c>
      <c r="DA7" s="39">
        <v>82.96</v>
      </c>
      <c r="DB7" s="39">
        <v>85.4</v>
      </c>
      <c r="DC7" s="39">
        <v>85.53</v>
      </c>
      <c r="DD7" s="39">
        <v>85.23</v>
      </c>
      <c r="DE7" s="39">
        <v>85.26</v>
      </c>
      <c r="DF7" s="39">
        <v>85.37</v>
      </c>
      <c r="DG7" s="39">
        <v>90.22</v>
      </c>
      <c r="DH7" s="39">
        <v>52.34</v>
      </c>
      <c r="DI7" s="39">
        <v>53.35</v>
      </c>
      <c r="DJ7" s="39">
        <v>55.51</v>
      </c>
      <c r="DK7" s="39">
        <v>56.23</v>
      </c>
      <c r="DL7" s="39">
        <v>57.5</v>
      </c>
      <c r="DM7" s="39">
        <v>36.36</v>
      </c>
      <c r="DN7" s="39">
        <v>37.340000000000003</v>
      </c>
      <c r="DO7" s="39">
        <v>44.31</v>
      </c>
      <c r="DP7" s="39">
        <v>45.75</v>
      </c>
      <c r="DQ7" s="39">
        <v>46.9</v>
      </c>
      <c r="DR7" s="39">
        <v>47.91</v>
      </c>
      <c r="DS7" s="39">
        <v>29.8</v>
      </c>
      <c r="DT7" s="39">
        <v>32.229999999999997</v>
      </c>
      <c r="DU7" s="39">
        <v>32.950000000000003</v>
      </c>
      <c r="DV7" s="39">
        <v>32.31</v>
      </c>
      <c r="DW7" s="39">
        <v>33.71</v>
      </c>
      <c r="DX7" s="39">
        <v>7.8</v>
      </c>
      <c r="DY7" s="39">
        <v>8.39</v>
      </c>
      <c r="DZ7" s="39">
        <v>10.09</v>
      </c>
      <c r="EA7" s="39">
        <v>10.54</v>
      </c>
      <c r="EB7" s="39">
        <v>12.03</v>
      </c>
      <c r="EC7" s="39">
        <v>15</v>
      </c>
      <c r="ED7" s="39">
        <v>0.88</v>
      </c>
      <c r="EE7" s="39">
        <v>1.21</v>
      </c>
      <c r="EF7" s="39">
        <v>1.6</v>
      </c>
      <c r="EG7" s="39">
        <v>0.79</v>
      </c>
      <c r="EH7" s="39">
        <v>0.53</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