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SHD01\zaisei\財政係共有ﾌｱｲﾙ\県地域振興課\h29\20180129_公営企業に係る経営比較分析表の分析等について\02_回答\20180228_修正→市HPに掲載\"/>
    </mc:Choice>
  </mc:AlternateContent>
  <workbookProtection workbookPassword="B319" lockStructure="1"/>
  <bookViews>
    <workbookView xWindow="0" yWindow="0" windowWidth="28800" windowHeight="1245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W10" i="4"/>
  <c r="P10" i="4"/>
  <c r="I10" i="4"/>
  <c r="BB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<sst xmlns="http://schemas.openxmlformats.org/spreadsheetml/2006/main" count="237" uniqueCount="123">
  <si>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</si>
  <si>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</si>
  <si>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</si>
  <si>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</si>
  <si>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</si>
  <si>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</si>
  <si>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</si>
  <si>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</si>
  <si>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</si>
  <si>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</si>
  <si>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</si>
  <si>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</si>
  <si>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</si>
  <si>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</si>
  <si>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</si>
  <si>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</si>
  <si>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</si>
  <si>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</si>
  <si>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</si>
  <si>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</si>
  <si>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</si>
  <si>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</si>
  <si>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</si>
  <si>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</si>
  <si>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</si>
  <si>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</si>
  <si>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</si>
  <si>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</si>
  <si>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</si>
  <si>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</si>
  <si>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</si>
  <si>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</si>
  <si>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</si>
  <si>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</si>
  <si>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</si>
  <si>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</si>
  <si>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</si>
  <si>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</si>
  <si>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</si>
  <si>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</si>
  <si>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</si>
  <si>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</si>
  <si>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</si>
  <si>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</si>
  <si>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</si>
  <si>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</si>
  <si>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</si>
  <si>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</si>
  <si>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</si>
  <si>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</si>
  <si>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</si>
  <si>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</si>
  <si>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</si>
  <si>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</si>
  <si>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</si>
  <si>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</si>
  <si>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</si>
  <si>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</si>
  <si>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</si>
  <si>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</si>
  <si>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</si>
  <si>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</si>
  <si>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</si>
  <si>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</si>
  <si>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</si>
  <si>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</si>
  <si>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</si>
  <si>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</si>
  <si>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</si>
  <si>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</si>
  <si>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</si>
  <si>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</si>
  <si>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</si>
  <si>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</si>
  <si>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</si>
  <si>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</si>
  <si>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</si>
  <si>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</si>
  <si>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</si>
  <si>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</si>
  <si>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</si>
  <si>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</si>
  <si>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</si>
  <si>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</si>
  <si>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</si>
  <si>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</si>
  <si>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</si>
  <si>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</si>
  <si>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</si>
  <si>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</si>
  <si>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</si>
  <si>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</si>
  <si>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</si>
  <si>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</si>
  <si>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</si>
  <si>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</si>
  <si>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</si>
  <si>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</si>
  <si>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</si>
  <si>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</si>
  <si>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</si>
  <si>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</si>
  <si>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</si>
  <si>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</si>
  <si>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</si>
  <si>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</si>
  <si>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</si>
  <si>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倉吉市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</si>
  <si>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</si>
  <si>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</si>
  <si>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</si>
  <si>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</si>
  <si>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</si>
  <si>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</si>
  <si>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</si>
  <si>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</si>
  <si>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</si>
  <si>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</si>
  <si>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</si>
  <si>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収益的収入から除かれる企業債償還金の繰出基準（一般会計繰入金）が、企業債償還金の増加に伴い増加傾向にあり、比率が年々減少している。平成24年度は企業債の借換による繰上償還を行ったため、減となっている。平成27年度は法適用に向けた施設台帳整備を行ったため、減となっている。
④企業債残高対給水収益比率は、企業債残高が減少傾向であるため、比率も減少傾向である。
⑤料金回収率及び⑥給水原価は、企業債償還金の増加及び有収水量の減少により、給水原価が増加傾向であり、料金回収率が減少傾向である。平成27年度は法適用に向けた施設台帳整備を行ったため、給水原価が大幅に増加し、料金回収率は大幅に減少している。
⑦施設利用率は、人口減少に伴い配水量が減少しているため、比率は減少傾向である。
⑧有収率は、類似団体と比較して低水準であるが、変動費が少ないため費用に影響は与えていない。
　水道料金を上水道と同じ料金にしているため、供給単価が類似団体より安価となり、結果として料金回収率は類似団体より悪くなっている。上水道と同様に人口減少に伴い給水収益は減少傾向にあり、将来的には料金改定を行わざるを得ない状況である。
　また、施設利用率は低く、将来的に施設更新の際にはダウンサイジングが必要である。</t>
    <rPh sb="1" eb="3">
      <t>シュウエキ</t>
    </rPh>
    <rPh sb="3" eb="4">
      <t>テキ</t>
    </rPh>
    <rPh sb="4" eb="6">
      <t>シュウシ</t>
    </rPh>
    <rPh sb="6" eb="8">
      <t>ヒリツ</t>
    </rPh>
    <rPh sb="10" eb="12">
      <t>シュウエキ</t>
    </rPh>
    <rPh sb="12" eb="13">
      <t>テキ</t>
    </rPh>
    <rPh sb="13" eb="15">
      <t>シュウニュウ</t>
    </rPh>
    <rPh sb="17" eb="18">
      <t>ノゾ</t>
    </rPh>
    <rPh sb="21" eb="23">
      <t>キギョウ</t>
    </rPh>
    <rPh sb="23" eb="24">
      <t>サイ</t>
    </rPh>
    <rPh sb="24" eb="26">
      <t>ショウカン</t>
    </rPh>
    <rPh sb="26" eb="27">
      <t>キン</t>
    </rPh>
    <rPh sb="28" eb="29">
      <t>ク</t>
    </rPh>
    <rPh sb="29" eb="30">
      <t>ダ</t>
    </rPh>
    <rPh sb="30" eb="32">
      <t>キジュン</t>
    </rPh>
    <rPh sb="33" eb="35">
      <t>イッパン</t>
    </rPh>
    <rPh sb="35" eb="37">
      <t>カイケイ</t>
    </rPh>
    <rPh sb="37" eb="39">
      <t>クリイレ</t>
    </rPh>
    <rPh sb="39" eb="40">
      <t>キン</t>
    </rPh>
    <rPh sb="43" eb="45">
      <t>キギョウ</t>
    </rPh>
    <rPh sb="45" eb="46">
      <t>サイ</t>
    </rPh>
    <rPh sb="46" eb="49">
      <t>ショウカンキン</t>
    </rPh>
    <rPh sb="50" eb="52">
      <t>ゾウカ</t>
    </rPh>
    <rPh sb="53" eb="54">
      <t>トモナ</t>
    </rPh>
    <rPh sb="55" eb="57">
      <t>ゾウカ</t>
    </rPh>
    <rPh sb="57" eb="59">
      <t>ケイコウ</t>
    </rPh>
    <rPh sb="63" eb="65">
      <t>ヒリツ</t>
    </rPh>
    <rPh sb="66" eb="68">
      <t>ネンネン</t>
    </rPh>
    <rPh sb="68" eb="70">
      <t>ゲンショウ</t>
    </rPh>
    <rPh sb="75" eb="77">
      <t>ヘイセイ</t>
    </rPh>
    <rPh sb="79" eb="81">
      <t>ネンド</t>
    </rPh>
    <rPh sb="82" eb="84">
      <t>キギョウ</t>
    </rPh>
    <rPh sb="84" eb="85">
      <t>サイ</t>
    </rPh>
    <rPh sb="86" eb="87">
      <t>カ</t>
    </rPh>
    <rPh sb="87" eb="88">
      <t>カ</t>
    </rPh>
    <rPh sb="91" eb="92">
      <t>ク</t>
    </rPh>
    <rPh sb="92" eb="93">
      <t>ア</t>
    </rPh>
    <rPh sb="93" eb="95">
      <t>ショウカン</t>
    </rPh>
    <rPh sb="96" eb="97">
      <t>オコナ</t>
    </rPh>
    <rPh sb="102" eb="103">
      <t>ゲン</t>
    </rPh>
    <rPh sb="110" eb="112">
      <t>ヘイセイ</t>
    </rPh>
    <rPh sb="114" eb="116">
      <t>ネンド</t>
    </rPh>
    <rPh sb="117" eb="118">
      <t>ホウ</t>
    </rPh>
    <rPh sb="118" eb="120">
      <t>テキヨウ</t>
    </rPh>
    <rPh sb="121" eb="122">
      <t>ム</t>
    </rPh>
    <rPh sb="124" eb="126">
      <t>シセツ</t>
    </rPh>
    <rPh sb="126" eb="128">
      <t>ダイチョウ</t>
    </rPh>
    <rPh sb="128" eb="130">
      <t>セイビ</t>
    </rPh>
    <rPh sb="131" eb="132">
      <t>オコナ</t>
    </rPh>
    <rPh sb="137" eb="138">
      <t>ゲン</t>
    </rPh>
    <rPh sb="147" eb="149">
      <t>キギョウ</t>
    </rPh>
    <rPh sb="149" eb="150">
      <t>サイ</t>
    </rPh>
    <rPh sb="150" eb="152">
      <t>ザンダカ</t>
    </rPh>
    <rPh sb="152" eb="153">
      <t>タイ</t>
    </rPh>
    <rPh sb="153" eb="155">
      <t>キュウスイ</t>
    </rPh>
    <rPh sb="155" eb="157">
      <t>シュウエキ</t>
    </rPh>
    <rPh sb="157" eb="159">
      <t>ヒリツ</t>
    </rPh>
    <rPh sb="161" eb="163">
      <t>キギョウ</t>
    </rPh>
    <rPh sb="163" eb="164">
      <t>サイ</t>
    </rPh>
    <rPh sb="164" eb="166">
      <t>ザンダカ</t>
    </rPh>
    <rPh sb="167" eb="169">
      <t>ゲンショウ</t>
    </rPh>
    <rPh sb="169" eb="171">
      <t>ケイコウ</t>
    </rPh>
    <rPh sb="177" eb="179">
      <t>ヒリツ</t>
    </rPh>
    <rPh sb="180" eb="182">
      <t>ゲンショウ</t>
    </rPh>
    <rPh sb="182" eb="184">
      <t>ケイコウ</t>
    </rPh>
    <rPh sb="190" eb="192">
      <t>リョウキン</t>
    </rPh>
    <rPh sb="192" eb="194">
      <t>カイシュウ</t>
    </rPh>
    <rPh sb="194" eb="195">
      <t>リツ</t>
    </rPh>
    <rPh sb="195" eb="196">
      <t>オヨ</t>
    </rPh>
    <rPh sb="198" eb="200">
      <t>キュウスイ</t>
    </rPh>
    <rPh sb="200" eb="202">
      <t>ゲンカ</t>
    </rPh>
    <rPh sb="204" eb="206">
      <t>キギョウ</t>
    </rPh>
    <rPh sb="206" eb="207">
      <t>サイ</t>
    </rPh>
    <rPh sb="207" eb="210">
      <t>ショウカンキン</t>
    </rPh>
    <rPh sb="211" eb="213">
      <t>ゾウカ</t>
    </rPh>
    <rPh sb="213" eb="214">
      <t>オヨ</t>
    </rPh>
    <rPh sb="231" eb="233">
      <t>ゾウカ</t>
    </rPh>
    <rPh sb="233" eb="235">
      <t>ケイコウ</t>
    </rPh>
    <rPh sb="247" eb="249">
      <t>ケイコウ</t>
    </rPh>
    <phoneticPr fontId="4"/>
  </si>
  <si>
    <t>③管路更新率が非常に低いが、企業債残高対給水収益比率も低く、管路更新が進まない状態である。
　簡易水道は、固定資産台帳を作成していないため管路経年化率が不明であり、老朽化の状況が把握しずらい状態である。平成28年度に固定資産台帳を整備して老朽化の状況を把握し、管路更新計画の策定について外部委託しているところである。</t>
    <rPh sb="1" eb="3">
      <t>カンロ</t>
    </rPh>
    <rPh sb="3" eb="5">
      <t>コウシン</t>
    </rPh>
    <rPh sb="5" eb="6">
      <t>リツ</t>
    </rPh>
    <rPh sb="7" eb="9">
      <t>ヒジョウ</t>
    </rPh>
    <rPh sb="10" eb="11">
      <t>ヒク</t>
    </rPh>
    <rPh sb="14" eb="16">
      <t>キギョウ</t>
    </rPh>
    <rPh sb="16" eb="17">
      <t>サイ</t>
    </rPh>
    <rPh sb="17" eb="19">
      <t>ザンダカ</t>
    </rPh>
    <rPh sb="19" eb="20">
      <t>タイ</t>
    </rPh>
    <rPh sb="20" eb="22">
      <t>キュウスイ</t>
    </rPh>
    <rPh sb="22" eb="24">
      <t>シュウエキ</t>
    </rPh>
    <rPh sb="24" eb="26">
      <t>ヒリツ</t>
    </rPh>
    <rPh sb="27" eb="28">
      <t>ヒク</t>
    </rPh>
    <rPh sb="30" eb="32">
      <t>カンロ</t>
    </rPh>
    <rPh sb="32" eb="34">
      <t>コウシン</t>
    </rPh>
    <rPh sb="35" eb="36">
      <t>スス</t>
    </rPh>
    <rPh sb="39" eb="41">
      <t>ジョウタイ</t>
    </rPh>
    <rPh sb="47" eb="49">
      <t>カンイ</t>
    </rPh>
    <rPh sb="49" eb="51">
      <t>スイドウ</t>
    </rPh>
    <rPh sb="53" eb="55">
      <t>コテイ</t>
    </rPh>
    <rPh sb="55" eb="57">
      <t>シサン</t>
    </rPh>
    <rPh sb="57" eb="59">
      <t>ダイチョウ</t>
    </rPh>
    <rPh sb="60" eb="62">
      <t>サクセイ</t>
    </rPh>
    <rPh sb="69" eb="71">
      <t>カンロ</t>
    </rPh>
    <rPh sb="71" eb="73">
      <t>ケイネン</t>
    </rPh>
    <rPh sb="73" eb="74">
      <t>カ</t>
    </rPh>
    <rPh sb="74" eb="75">
      <t>リツ</t>
    </rPh>
    <rPh sb="76" eb="78">
      <t>フメイ</t>
    </rPh>
    <rPh sb="82" eb="85">
      <t>ロウキュウカ</t>
    </rPh>
    <rPh sb="86" eb="88">
      <t>ジョウキョウ</t>
    </rPh>
    <rPh sb="89" eb="91">
      <t>ハアク</t>
    </rPh>
    <rPh sb="95" eb="97">
      <t>ジョウタイ</t>
    </rPh>
    <rPh sb="101" eb="103">
      <t>ヘイセイ</t>
    </rPh>
    <rPh sb="105" eb="106">
      <t>ネン</t>
    </rPh>
    <rPh sb="106" eb="107">
      <t>ド</t>
    </rPh>
    <rPh sb="108" eb="110">
      <t>コテイ</t>
    </rPh>
    <rPh sb="110" eb="112">
      <t>シサン</t>
    </rPh>
    <rPh sb="112" eb="114">
      <t>ダイチョウ</t>
    </rPh>
    <rPh sb="115" eb="117">
      <t>セイビ</t>
    </rPh>
    <rPh sb="119" eb="122">
      <t>ロウキュウカ</t>
    </rPh>
    <rPh sb="123" eb="125">
      <t>ジョウキョウ</t>
    </rPh>
    <rPh sb="126" eb="128">
      <t>ハアク</t>
    </rPh>
    <rPh sb="130" eb="132">
      <t>カンロ</t>
    </rPh>
    <rPh sb="132" eb="134">
      <t>コウシン</t>
    </rPh>
    <rPh sb="134" eb="136">
      <t>ケイカク</t>
    </rPh>
    <rPh sb="137" eb="139">
      <t>サクテイ</t>
    </rPh>
    <rPh sb="143" eb="145">
      <t>ガイブ</t>
    </rPh>
    <rPh sb="145" eb="147">
      <t>イタク</t>
    </rPh>
    <phoneticPr fontId="4"/>
  </si>
  <si>
    <t>　施設のダウンサイジング、管路更新等の長期的な更新計画を作成し、財政計画とのバランスをとりながら料金改定等を考慮した経営戦略を策定する必要がある。
　また、地方公営企業法を早期に適用する必要があり、平成32年度を目標に整備を進めているところである。
　そのために、まず平成27年度に施設・管路の台帳整備を外部委託したところである。平成28年度に固定資産台帳の整備、平成28年度から平成29年度にかけて施設・管路の更新計画の策定を外部委託しているところである。</t>
    <rPh sb="1" eb="3">
      <t>シセツ</t>
    </rPh>
    <rPh sb="13" eb="15">
      <t>カンロ</t>
    </rPh>
    <rPh sb="15" eb="17">
      <t>コウシン</t>
    </rPh>
    <rPh sb="17" eb="18">
      <t>ナド</t>
    </rPh>
    <rPh sb="19" eb="22">
      <t>チョウキテキ</t>
    </rPh>
    <rPh sb="23" eb="25">
      <t>コウシン</t>
    </rPh>
    <rPh sb="25" eb="27">
      <t>ケイカク</t>
    </rPh>
    <rPh sb="28" eb="30">
      <t>サクセイ</t>
    </rPh>
    <rPh sb="32" eb="34">
      <t>ザイセイ</t>
    </rPh>
    <rPh sb="34" eb="36">
      <t>ケイカク</t>
    </rPh>
    <rPh sb="48" eb="50">
      <t>リョウキン</t>
    </rPh>
    <rPh sb="50" eb="52">
      <t>カイテイ</t>
    </rPh>
    <rPh sb="52" eb="53">
      <t>ナド</t>
    </rPh>
    <rPh sb="54" eb="56">
      <t>コウリョ</t>
    </rPh>
    <rPh sb="58" eb="60">
      <t>ケイエイ</t>
    </rPh>
    <rPh sb="60" eb="62">
      <t>センリャク</t>
    </rPh>
    <rPh sb="63" eb="65">
      <t>サクテイ</t>
    </rPh>
    <rPh sb="67" eb="69">
      <t>ヒツヨウ</t>
    </rPh>
    <rPh sb="78" eb="80">
      <t>チホウ</t>
    </rPh>
    <rPh sb="80" eb="82">
      <t>コウエイ</t>
    </rPh>
    <rPh sb="82" eb="84">
      <t>キギョウ</t>
    </rPh>
    <rPh sb="84" eb="85">
      <t>ホウ</t>
    </rPh>
    <rPh sb="86" eb="88">
      <t>ソウキ</t>
    </rPh>
    <rPh sb="89" eb="91">
      <t>テキヨウ</t>
    </rPh>
    <rPh sb="93" eb="95">
      <t>ヒツヨウ</t>
    </rPh>
    <rPh sb="99" eb="101">
      <t>ヘイセイ</t>
    </rPh>
    <rPh sb="103" eb="105">
      <t>ネンド</t>
    </rPh>
    <rPh sb="106" eb="108">
      <t>モクヒョウ</t>
    </rPh>
    <rPh sb="109" eb="111">
      <t>セイビ</t>
    </rPh>
    <rPh sb="112" eb="113">
      <t>スス</t>
    </rPh>
    <rPh sb="134" eb="136">
      <t>ヘイセイ</t>
    </rPh>
    <rPh sb="138" eb="140">
      <t>ネンド</t>
    </rPh>
    <rPh sb="141" eb="143">
      <t>シセツ</t>
    </rPh>
    <rPh sb="144" eb="145">
      <t>カン</t>
    </rPh>
    <rPh sb="145" eb="146">
      <t>ロ</t>
    </rPh>
    <rPh sb="147" eb="149">
      <t>ダイチョウ</t>
    </rPh>
    <rPh sb="149" eb="151">
      <t>セイビ</t>
    </rPh>
    <rPh sb="152" eb="154">
      <t>ガイブ</t>
    </rPh>
    <rPh sb="154" eb="156">
      <t>イタク</t>
    </rPh>
    <rPh sb="165" eb="167">
      <t>ヘイセイ</t>
    </rPh>
    <rPh sb="169" eb="171">
      <t>ネンド</t>
    </rPh>
    <rPh sb="172" eb="174">
      <t>コテイ</t>
    </rPh>
    <rPh sb="174" eb="176">
      <t>シサン</t>
    </rPh>
    <rPh sb="176" eb="178">
      <t>ダイチョウ</t>
    </rPh>
    <rPh sb="179" eb="181">
      <t>セイビ</t>
    </rPh>
    <rPh sb="182" eb="184">
      <t>ヘイセイ</t>
    </rPh>
    <rPh sb="186" eb="188">
      <t>ネンド</t>
    </rPh>
    <rPh sb="190" eb="192">
      <t>ヘイセイ</t>
    </rPh>
    <rPh sb="194" eb="196">
      <t>ネンド</t>
    </rPh>
    <rPh sb="200" eb="202">
      <t>シセツ</t>
    </rPh>
    <rPh sb="203" eb="205">
      <t>カンロ</t>
    </rPh>
    <rPh sb="206" eb="208">
      <t>コウシン</t>
    </rPh>
    <rPh sb="208" eb="210">
      <t>ケイカク</t>
    </rPh>
    <rPh sb="211" eb="213">
      <t>サクテイ</t>
    </rPh>
    <rPh sb="214" eb="216">
      <t>ガイブ</t>
    </rPh>
    <rPh sb="216" eb="218">
      <t>イタク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</si>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</sst>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0.83</c:v>
                </c:pt>
                <c:pt idx="1">
                  <c:v>0.32</c:v>
                </c:pt>
                <c:pt idx="2">
                  <c:v>0.33</c:v>
                </c:pt>
                <c:pt idx="3">
                  <c:v>0.38</c:v>
                </c:pt>
                <c:pt idx="4">
                  <c:v>0.37</c:v>
                </c:pt>
              </c:numCache>
            </c:numRef>
          </c:val>
        </c:ser>
        <c:dLbls>
          <c:showLegendKey val="0"/>
          <c:showVal val="0"/>
          <c:showCatName val="0"/>
          <c:showSerName val="0"/>
          <c:showPercent val="0"/>
          <c:showBubbleSize val="0"/>
        </c:dLbls>
        <c:gapWidth val="150"/>
        <c:axId val="292237392"/>
        <c:axId val="29229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292237392"/>
        <c:axId val="292294792"/>
      </c:lineChart>
      <c:dateAx>
        <c:axId val="292237392"/>
        <c:scaling>
          <c:orientation val="minMax"/>
        </c:scaling>
        <c:delete val="1"/>
        <c:axPos val="b"/>
        <c:numFmt formatCode="ge" sourceLinked="1"/>
        <c:majorTickMark val="none"/>
        <c:minorTickMark val="none"/>
        <c:tickLblPos val="none"/>
        <c:crossAx val="292294792"/>
        <c:crosses val="autoZero"/>
        <c:auto val="1"/>
        <c:lblOffset val="100"/>
        <c:baseTimeUnit val="years"/>
      </c:dateAx>
      <c:valAx>
        <c:axId val="29229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23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59.35</c:v>
                </c:pt>
                <c:pt idx="1">
                  <c:v>58.04</c:v>
                </c:pt>
                <c:pt idx="2">
                  <c:v>44.78</c:v>
                </c:pt>
                <c:pt idx="3">
                  <c:v>43.96</c:v>
                </c:pt>
                <c:pt idx="4">
                  <c:v>49.4</c:v>
                </c:pt>
              </c:numCache>
            </c:numRef>
          </c:val>
        </c:ser>
        <c:dLbls>
          <c:showLegendKey val="0"/>
          <c:showVal val="0"/>
          <c:showCatName val="0"/>
          <c:showSerName val="0"/>
          <c:showPercent val="0"/>
          <c:showBubbleSize val="0"/>
        </c:dLbls>
        <c:gapWidth val="150"/>
        <c:axId val="335986488"/>
        <c:axId val="3359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335986488"/>
        <c:axId val="335986880"/>
      </c:lineChart>
      <c:dateAx>
        <c:axId val="335986488"/>
        <c:scaling>
          <c:orientation val="minMax"/>
        </c:scaling>
        <c:delete val="1"/>
        <c:axPos val="b"/>
        <c:numFmt formatCode="ge" sourceLinked="1"/>
        <c:majorTickMark val="none"/>
        <c:minorTickMark val="none"/>
        <c:tickLblPos val="none"/>
        <c:crossAx val="335986880"/>
        <c:crosses val="autoZero"/>
        <c:auto val="1"/>
        <c:lblOffset val="100"/>
        <c:baseTimeUnit val="years"/>
      </c:dateAx>
      <c:valAx>
        <c:axId val="3359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8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65.66</c:v>
                </c:pt>
                <c:pt idx="1">
                  <c:v>66.56</c:v>
                </c:pt>
                <c:pt idx="2">
                  <c:v>66.540000000000006</c:v>
                </c:pt>
                <c:pt idx="3">
                  <c:v>68.3</c:v>
                </c:pt>
                <c:pt idx="4">
                  <c:v>58.12</c:v>
                </c:pt>
              </c:numCache>
            </c:numRef>
          </c:val>
        </c:ser>
        <c:dLbls>
          <c:showLegendKey val="0"/>
          <c:showVal val="0"/>
          <c:showCatName val="0"/>
          <c:showSerName val="0"/>
          <c:showPercent val="0"/>
          <c:showBubbleSize val="0"/>
        </c:dLbls>
        <c:gapWidth val="150"/>
        <c:axId val="335988056"/>
        <c:axId val="3359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335988056"/>
        <c:axId val="335988448"/>
      </c:lineChart>
      <c:dateAx>
        <c:axId val="335988056"/>
        <c:scaling>
          <c:orientation val="minMax"/>
        </c:scaling>
        <c:delete val="1"/>
        <c:axPos val="b"/>
        <c:numFmt formatCode="ge" sourceLinked="1"/>
        <c:majorTickMark val="none"/>
        <c:minorTickMark val="none"/>
        <c:tickLblPos val="none"/>
        <c:crossAx val="335988448"/>
        <c:crosses val="autoZero"/>
        <c:auto val="1"/>
        <c:lblOffset val="100"/>
        <c:baseTimeUnit val="years"/>
      </c:dateAx>
      <c:valAx>
        <c:axId val="3359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8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73.12</c:v>
                </c:pt>
                <c:pt idx="1">
                  <c:v>80.06</c:v>
                </c:pt>
                <c:pt idx="2">
                  <c:v>79.13</c:v>
                </c:pt>
                <c:pt idx="3">
                  <c:v>69.599999999999994</c:v>
                </c:pt>
                <c:pt idx="4">
                  <c:v>76.27</c:v>
                </c:pt>
              </c:numCache>
            </c:numRef>
          </c:val>
        </c:ser>
        <c:dLbls>
          <c:showLegendKey val="0"/>
          <c:showVal val="0"/>
          <c:showCatName val="0"/>
          <c:showSerName val="0"/>
          <c:showPercent val="0"/>
          <c:showBubbleSize val="0"/>
        </c:dLbls>
        <c:gapWidth val="150"/>
        <c:axId val="335707560"/>
        <c:axId val="33603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335707560"/>
        <c:axId val="336033328"/>
      </c:lineChart>
      <c:dateAx>
        <c:axId val="335707560"/>
        <c:scaling>
          <c:orientation val="minMax"/>
        </c:scaling>
        <c:delete val="1"/>
        <c:axPos val="b"/>
        <c:numFmt formatCode="ge" sourceLinked="1"/>
        <c:majorTickMark val="none"/>
        <c:minorTickMark val="none"/>
        <c:tickLblPos val="none"/>
        <c:crossAx val="336033328"/>
        <c:crosses val="autoZero"/>
        <c:auto val="1"/>
        <c:lblOffset val="100"/>
        <c:baseTimeUnit val="years"/>
      </c:dateAx>
      <c:valAx>
        <c:axId val="33603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0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083456"/>
        <c:axId val="3360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083456"/>
        <c:axId val="336087936"/>
      </c:lineChart>
      <c:dateAx>
        <c:axId val="336083456"/>
        <c:scaling>
          <c:orientation val="minMax"/>
        </c:scaling>
        <c:delete val="1"/>
        <c:axPos val="b"/>
        <c:numFmt formatCode="ge" sourceLinked="1"/>
        <c:majorTickMark val="none"/>
        <c:minorTickMark val="none"/>
        <c:tickLblPos val="none"/>
        <c:crossAx val="336087936"/>
        <c:crosses val="autoZero"/>
        <c:auto val="1"/>
        <c:lblOffset val="100"/>
        <c:baseTimeUnit val="years"/>
      </c:dateAx>
      <c:valAx>
        <c:axId val="3360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143896"/>
        <c:axId val="3361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43896"/>
        <c:axId val="336144288"/>
      </c:lineChart>
      <c:dateAx>
        <c:axId val="336143896"/>
        <c:scaling>
          <c:orientation val="minMax"/>
        </c:scaling>
        <c:delete val="1"/>
        <c:axPos val="b"/>
        <c:numFmt formatCode="ge" sourceLinked="1"/>
        <c:majorTickMark val="none"/>
        <c:minorTickMark val="none"/>
        <c:tickLblPos val="none"/>
        <c:crossAx val="336144288"/>
        <c:crosses val="autoZero"/>
        <c:auto val="1"/>
        <c:lblOffset val="100"/>
        <c:baseTimeUnit val="years"/>
      </c:dateAx>
      <c:valAx>
        <c:axId val="3361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4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145464"/>
        <c:axId val="336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45464"/>
        <c:axId val="336145856"/>
      </c:lineChart>
      <c:dateAx>
        <c:axId val="336145464"/>
        <c:scaling>
          <c:orientation val="minMax"/>
        </c:scaling>
        <c:delete val="1"/>
        <c:axPos val="b"/>
        <c:numFmt formatCode="ge" sourceLinked="1"/>
        <c:majorTickMark val="none"/>
        <c:minorTickMark val="none"/>
        <c:tickLblPos val="none"/>
        <c:crossAx val="336145856"/>
        <c:crosses val="autoZero"/>
        <c:auto val="1"/>
        <c:lblOffset val="100"/>
        <c:baseTimeUnit val="years"/>
      </c:dateAx>
      <c:valAx>
        <c:axId val="3361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147032"/>
        <c:axId val="3361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47032"/>
        <c:axId val="336147424"/>
      </c:lineChart>
      <c:dateAx>
        <c:axId val="336147032"/>
        <c:scaling>
          <c:orientation val="minMax"/>
        </c:scaling>
        <c:delete val="1"/>
        <c:axPos val="b"/>
        <c:numFmt formatCode="ge" sourceLinked="1"/>
        <c:majorTickMark val="none"/>
        <c:minorTickMark val="none"/>
        <c:tickLblPos val="none"/>
        <c:crossAx val="336147424"/>
        <c:crosses val="autoZero"/>
        <c:auto val="1"/>
        <c:lblOffset val="100"/>
        <c:baseTimeUnit val="years"/>
      </c:dateAx>
      <c:valAx>
        <c:axId val="3361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4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1239.03</c:v>
                </c:pt>
                <c:pt idx="1">
                  <c:v>1222.23</c:v>
                </c:pt>
                <c:pt idx="2">
                  <c:v>1201.97</c:v>
                </c:pt>
                <c:pt idx="3">
                  <c:v>1166.08</c:v>
                </c:pt>
                <c:pt idx="4">
                  <c:v>1182.51</c:v>
                </c:pt>
              </c:numCache>
            </c:numRef>
          </c:val>
        </c:ser>
        <c:dLbls>
          <c:showLegendKey val="0"/>
          <c:showVal val="0"/>
          <c:showCatName val="0"/>
          <c:showSerName val="0"/>
          <c:showPercent val="0"/>
          <c:showBubbleSize val="0"/>
        </c:dLbls>
        <c:gapWidth val="150"/>
        <c:axId val="335793376"/>
        <c:axId val="33579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335793376"/>
        <c:axId val="335793768"/>
      </c:lineChart>
      <c:dateAx>
        <c:axId val="335793376"/>
        <c:scaling>
          <c:orientation val="minMax"/>
        </c:scaling>
        <c:delete val="1"/>
        <c:axPos val="b"/>
        <c:numFmt formatCode="ge" sourceLinked="1"/>
        <c:majorTickMark val="none"/>
        <c:minorTickMark val="none"/>
        <c:tickLblPos val="none"/>
        <c:crossAx val="335793768"/>
        <c:crosses val="autoZero"/>
        <c:auto val="1"/>
        <c:lblOffset val="100"/>
        <c:baseTimeUnit val="years"/>
      </c:dateAx>
      <c:valAx>
        <c:axId val="33579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54.72</c:v>
                </c:pt>
                <c:pt idx="1">
                  <c:v>54.26</c:v>
                </c:pt>
                <c:pt idx="2">
                  <c:v>52.25</c:v>
                </c:pt>
                <c:pt idx="3">
                  <c:v>44.39</c:v>
                </c:pt>
                <c:pt idx="4">
                  <c:v>46.5</c:v>
                </c:pt>
              </c:numCache>
            </c:numRef>
          </c:val>
        </c:ser>
        <c:dLbls>
          <c:showLegendKey val="0"/>
          <c:showVal val="0"/>
          <c:showCatName val="0"/>
          <c:showSerName val="0"/>
          <c:showPercent val="0"/>
          <c:showBubbleSize val="0"/>
        </c:dLbls>
        <c:gapWidth val="150"/>
        <c:axId val="335794944"/>
        <c:axId val="33579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335794944"/>
        <c:axId val="335795336"/>
      </c:lineChart>
      <c:dateAx>
        <c:axId val="335794944"/>
        <c:scaling>
          <c:orientation val="minMax"/>
        </c:scaling>
        <c:delete val="1"/>
        <c:axPos val="b"/>
        <c:numFmt formatCode="ge" sourceLinked="1"/>
        <c:majorTickMark val="none"/>
        <c:minorTickMark val="none"/>
        <c:tickLblPos val="none"/>
        <c:crossAx val="335795336"/>
        <c:crosses val="autoZero"/>
        <c:auto val="1"/>
        <c:lblOffset val="100"/>
        <c:baseTimeUnit val="years"/>
      </c:dateAx>
      <c:valAx>
        <c:axId val="33579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255.23</c:v>
                </c:pt>
                <c:pt idx="1">
                  <c:v>258.14999999999998</c:v>
                </c:pt>
                <c:pt idx="2">
                  <c:v>274.07</c:v>
                </c:pt>
                <c:pt idx="3">
                  <c:v>322.12</c:v>
                </c:pt>
                <c:pt idx="4">
                  <c:v>306.61</c:v>
                </c:pt>
              </c:numCache>
            </c:numRef>
          </c:val>
        </c:ser>
        <c:dLbls>
          <c:showLegendKey val="0"/>
          <c:showVal val="0"/>
          <c:showCatName val="0"/>
          <c:showSerName val="0"/>
          <c:showPercent val="0"/>
          <c:showBubbleSize val="0"/>
        </c:dLbls>
        <c:gapWidth val="150"/>
        <c:axId val="335984920"/>
        <c:axId val="3359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335984920"/>
        <c:axId val="335985312"/>
      </c:lineChart>
      <c:dateAx>
        <c:axId val="335984920"/>
        <c:scaling>
          <c:orientation val="minMax"/>
        </c:scaling>
        <c:delete val="1"/>
        <c:axPos val="b"/>
        <c:numFmt formatCode="ge" sourceLinked="1"/>
        <c:majorTickMark val="none"/>
        <c:minorTickMark val="none"/>
        <c:tickLblPos val="none"/>
        <c:crossAx val="335985312"/>
        <c:crosses val="autoZero"/>
        <c:auto val="1"/>
        <c:lblOffset val="100"/>
        <c:baseTimeUnit val="years"/>
      </c:dateAx>
      <c:valAx>
        <c:axId val="3359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8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鳥取県　倉吉市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122</v>
      </c>
      <c r="AE8" s="74"/>
      <c r="AF8" s="74"/>
      <c r="AG8" s="74"/>
      <c r="AH8" s="74"/>
      <c r="AI8" s="74"/>
      <c r="AJ8" s="74"/>
      <c r="AK8" s="2"/>
      <c r="AL8" s="67">
        <f>データ!$R$6</f>
        <v>48340</v>
      </c>
      <c r="AM8" s="67"/>
      <c r="AN8" s="67"/>
      <c r="AO8" s="67"/>
      <c r="AP8" s="67"/>
      <c r="AQ8" s="67"/>
      <c r="AR8" s="67"/>
      <c r="AS8" s="67"/>
      <c r="AT8" s="66">
        <f>データ!$S$6</f>
        <v>272.06</v>
      </c>
      <c r="AU8" s="66"/>
      <c r="AV8" s="66"/>
      <c r="AW8" s="66"/>
      <c r="AX8" s="66"/>
      <c r="AY8" s="66"/>
      <c r="AZ8" s="66"/>
      <c r="BA8" s="66"/>
      <c r="BB8" s="66">
        <f>データ!$T$6</f>
        <v>177.68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11.63</v>
      </c>
      <c r="Q10" s="66"/>
      <c r="R10" s="66"/>
      <c r="S10" s="66"/>
      <c r="T10" s="66"/>
      <c r="U10" s="66"/>
      <c r="V10" s="66"/>
      <c r="W10" s="67">
        <f>データ!$Q$6</f>
        <v>2312</v>
      </c>
      <c r="X10" s="67"/>
      <c r="Y10" s="67"/>
      <c r="Z10" s="67"/>
      <c r="AA10" s="67"/>
      <c r="AB10" s="67"/>
      <c r="AC10" s="67"/>
      <c r="AD10" s="2"/>
      <c r="AE10" s="2"/>
      <c r="AF10" s="2"/>
      <c r="AG10" s="2"/>
      <c r="AH10" s="2"/>
      <c r="AI10" s="2"/>
      <c r="AJ10" s="2"/>
      <c r="AK10" s="2"/>
      <c r="AL10" s="67">
        <f>データ!$U$6</f>
        <v>5588</v>
      </c>
      <c r="AM10" s="67"/>
      <c r="AN10" s="67"/>
      <c r="AO10" s="67"/>
      <c r="AP10" s="67"/>
      <c r="AQ10" s="67"/>
      <c r="AR10" s="67"/>
      <c r="AS10" s="67"/>
      <c r="AT10" s="66">
        <f>データ!$V$6</f>
        <v>29.3</v>
      </c>
      <c r="AU10" s="66"/>
      <c r="AV10" s="66"/>
      <c r="AW10" s="66"/>
      <c r="AX10" s="66"/>
      <c r="AY10" s="66"/>
      <c r="AZ10" s="66"/>
      <c r="BA10" s="66"/>
      <c r="BB10" s="66">
        <f>データ!$W$6</f>
        <v>190.72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312037</v>
      </c>
      <c r="D6" s="34">
        <f t="shared" si="3"/>
        <v>47</v>
      </c>
      <c r="E6" s="34">
        <f t="shared" si="3"/>
        <v>1</v>
      </c>
      <c r="F6" s="34">
        <f t="shared" si="3"/>
        <v>0</v>
      </c>
      <c r="G6" s="34">
        <f t="shared" si="3"/>
        <v>0</v>
      </c>
      <c r="H6" s="34" t="str">
        <f t="shared" si="3"/>
        <v>鳥取県　倉吉市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11.63</v>
      </c>
      <c r="Q6" s="35">
        <f t="shared" si="3"/>
        <v>2312</v>
      </c>
      <c r="R6" s="35">
        <f t="shared" si="3"/>
        <v>48340</v>
      </c>
      <c r="S6" s="35">
        <f t="shared" si="3"/>
        <v>272.06</v>
      </c>
      <c r="T6" s="35">
        <f t="shared" si="3"/>
        <v>177.68</v>
      </c>
      <c r="U6" s="35">
        <f t="shared" si="3"/>
        <v>5588</v>
      </c>
      <c r="V6" s="35">
        <f t="shared" si="3"/>
        <v>29.3</v>
      </c>
      <c r="W6" s="35">
        <f t="shared" si="3"/>
        <v>190.72</v>
      </c>
      <c r="X6" s="36">
        <f>IF(X7="",NA(),X7)</f>
        <v>73.12</v>
      </c>
      <c r="Y6" s="36">
        <f t="shared" ref="Y6:AG6" si="4">IF(Y7="",NA(),Y7)</f>
        <v>80.06</v>
      </c>
      <c r="Z6" s="36">
        <f t="shared" si="4"/>
        <v>79.13</v>
      </c>
      <c r="AA6" s="36">
        <f t="shared" si="4"/>
        <v>69.599999999999994</v>
      </c>
      <c r="AB6" s="36">
        <f t="shared" si="4"/>
        <v>76.27</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1239.03</v>
      </c>
      <c r="BF6" s="36">
        <f t="shared" ref="BF6:BN6" si="7">IF(BF7="",NA(),BF7)</f>
        <v>1222.23</v>
      </c>
      <c r="BG6" s="36">
        <f t="shared" si="7"/>
        <v>1201.97</v>
      </c>
      <c r="BH6" s="36">
        <f t="shared" si="7"/>
        <v>1166.08</v>
      </c>
      <c r="BI6" s="36">
        <f t="shared" si="7"/>
        <v>1182.51</v>
      </c>
      <c r="BJ6" s="36">
        <f t="shared" si="7"/>
        <v>1158.82</v>
      </c>
      <c r="BK6" s="36">
        <f t="shared" si="7"/>
        <v>1167.7</v>
      </c>
      <c r="BL6" s="36">
        <f t="shared" si="7"/>
        <v>1228.58</v>
      </c>
      <c r="BM6" s="36">
        <f t="shared" si="7"/>
        <v>1280.18</v>
      </c>
      <c r="BN6" s="36">
        <f t="shared" si="7"/>
        <v>1346.23</v>
      </c>
      <c r="BO6" s="35" t="str">
        <f>IF(BO7="","",IF(BO7="-","【-】","【"&amp;SUBSTITUTE(TEXT(BO7,"#,##0.00"),"-","△")&amp;"】"))</f>
        <v>【1,280.76】</v>
      </c>
      <c r="BP6" s="36">
        <f>IF(BP7="",NA(),BP7)</f>
        <v>54.72</v>
      </c>
      <c r="BQ6" s="36">
        <f t="shared" ref="BQ6:BY6" si="8">IF(BQ7="",NA(),BQ7)</f>
        <v>54.26</v>
      </c>
      <c r="BR6" s="36">
        <f t="shared" si="8"/>
        <v>52.25</v>
      </c>
      <c r="BS6" s="36">
        <f t="shared" si="8"/>
        <v>44.39</v>
      </c>
      <c r="BT6" s="36">
        <f t="shared" si="8"/>
        <v>46.5</v>
      </c>
      <c r="BU6" s="36">
        <f t="shared" si="8"/>
        <v>55.6</v>
      </c>
      <c r="BV6" s="36">
        <f t="shared" si="8"/>
        <v>54.43</v>
      </c>
      <c r="BW6" s="36">
        <f t="shared" si="8"/>
        <v>53.81</v>
      </c>
      <c r="BX6" s="36">
        <f t="shared" si="8"/>
        <v>53.62</v>
      </c>
      <c r="BY6" s="36">
        <f t="shared" si="8"/>
        <v>53.41</v>
      </c>
      <c r="BZ6" s="35" t="str">
        <f>IF(BZ7="","",IF(BZ7="-","【-】","【"&amp;SUBSTITUTE(TEXT(BZ7,"#,##0.00"),"-","△")&amp;"】"))</f>
        <v>【53.06】</v>
      </c>
      <c r="CA6" s="36">
        <f>IF(CA7="",NA(),CA7)</f>
        <v>255.23</v>
      </c>
      <c r="CB6" s="36">
        <f t="shared" ref="CB6:CJ6" si="9">IF(CB7="",NA(),CB7)</f>
        <v>258.14999999999998</v>
      </c>
      <c r="CC6" s="36">
        <f t="shared" si="9"/>
        <v>274.07</v>
      </c>
      <c r="CD6" s="36">
        <f t="shared" si="9"/>
        <v>322.12</v>
      </c>
      <c r="CE6" s="36">
        <f t="shared" si="9"/>
        <v>306.61</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59.35</v>
      </c>
      <c r="CM6" s="36">
        <f t="shared" ref="CM6:CU6" si="10">IF(CM7="",NA(),CM7)</f>
        <v>58.04</v>
      </c>
      <c r="CN6" s="36">
        <f t="shared" si="10"/>
        <v>44.78</v>
      </c>
      <c r="CO6" s="36">
        <f t="shared" si="10"/>
        <v>43.96</v>
      </c>
      <c r="CP6" s="36">
        <f t="shared" si="10"/>
        <v>49.4</v>
      </c>
      <c r="CQ6" s="36">
        <f t="shared" si="10"/>
        <v>60.66</v>
      </c>
      <c r="CR6" s="36">
        <f t="shared" si="10"/>
        <v>60.17</v>
      </c>
      <c r="CS6" s="36">
        <f t="shared" si="10"/>
        <v>58.96</v>
      </c>
      <c r="CT6" s="36">
        <f t="shared" si="10"/>
        <v>58.1</v>
      </c>
      <c r="CU6" s="36">
        <f t="shared" si="10"/>
        <v>56.19</v>
      </c>
      <c r="CV6" s="35" t="str">
        <f>IF(CV7="","",IF(CV7="-","【-】","【"&amp;SUBSTITUTE(TEXT(CV7,"#,##0.00"),"-","△")&amp;"】"))</f>
        <v>【56.28】</v>
      </c>
      <c r="CW6" s="36">
        <f>IF(CW7="",NA(),CW7)</f>
        <v>65.66</v>
      </c>
      <c r="CX6" s="36">
        <f t="shared" ref="CX6:DF6" si="11">IF(CX7="",NA(),CX7)</f>
        <v>66.56</v>
      </c>
      <c r="CY6" s="36">
        <f t="shared" si="11"/>
        <v>66.540000000000006</v>
      </c>
      <c r="CZ6" s="36">
        <f t="shared" si="11"/>
        <v>68.3</v>
      </c>
      <c r="DA6" s="36">
        <f t="shared" si="11"/>
        <v>58.12</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0.83</v>
      </c>
      <c r="EE6" s="36">
        <f t="shared" ref="EE6:EM6" si="14">IF(EE7="",NA(),EE7)</f>
        <v>0.32</v>
      </c>
      <c r="EF6" s="36">
        <f t="shared" si="14"/>
        <v>0.33</v>
      </c>
      <c r="EG6" s="36">
        <f t="shared" si="14"/>
        <v>0.38</v>
      </c>
      <c r="EH6" s="36">
        <f t="shared" si="14"/>
        <v>0.37</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312037</v>
      </c>
      <c r="D7" s="38">
        <v>47</v>
      </c>
      <c r="E7" s="38">
        <v>1</v>
      </c>
      <c r="F7" s="38">
        <v>0</v>
      </c>
      <c r="G7" s="38">
        <v>0</v>
      </c>
      <c r="H7" s="38" t="s">
        <v>107</v>
      </c>
      <c r="I7" s="38" t="s">
        <v>108</v>
      </c>
      <c r="J7" s="38" t="s">
        <v>109</v>
      </c>
      <c r="K7" s="38" t="s">
        <v>110</v>
      </c>
      <c r="L7" s="38" t="s">
        <v>111</v>
      </c>
      <c r="M7" s="38"/>
      <c r="N7" s="39" t="s">
        <v>112</v>
      </c>
      <c r="O7" s="39" t="s">
        <v>113</v>
      </c>
      <c r="P7" s="39">
        <v>11.63</v>
      </c>
      <c r="Q7" s="39">
        <v>2312</v>
      </c>
      <c r="R7" s="39">
        <v>48340</v>
      </c>
      <c r="S7" s="39">
        <v>272.06</v>
      </c>
      <c r="T7" s="39">
        <v>177.68</v>
      </c>
      <c r="U7" s="39">
        <v>5588</v>
      </c>
      <c r="V7" s="39">
        <v>29.3</v>
      </c>
      <c r="W7" s="39">
        <v>190.72</v>
      </c>
      <c r="X7" s="39">
        <v>73.12</v>
      </c>
      <c r="Y7" s="39">
        <v>80.06</v>
      </c>
      <c r="Z7" s="39">
        <v>79.13</v>
      </c>
      <c r="AA7" s="39">
        <v>69.599999999999994</v>
      </c>
      <c r="AB7" s="39">
        <v>76.27</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1239.03</v>
      </c>
      <c r="BF7" s="39">
        <v>1222.23</v>
      </c>
      <c r="BG7" s="39">
        <v>1201.97</v>
      </c>
      <c r="BH7" s="39">
        <v>1166.08</v>
      </c>
      <c r="BI7" s="39">
        <v>1182.51</v>
      </c>
      <c r="BJ7" s="39">
        <v>1158.82</v>
      </c>
      <c r="BK7" s="39">
        <v>1167.7</v>
      </c>
      <c r="BL7" s="39">
        <v>1228.58</v>
      </c>
      <c r="BM7" s="39">
        <v>1280.18</v>
      </c>
      <c r="BN7" s="39">
        <v>1346.23</v>
      </c>
      <c r="BO7" s="39">
        <v>1280.76</v>
      </c>
      <c r="BP7" s="39">
        <v>54.72</v>
      </c>
      <c r="BQ7" s="39">
        <v>54.26</v>
      </c>
      <c r="BR7" s="39">
        <v>52.25</v>
      </c>
      <c r="BS7" s="39">
        <v>44.39</v>
      </c>
      <c r="BT7" s="39">
        <v>46.5</v>
      </c>
      <c r="BU7" s="39">
        <v>55.6</v>
      </c>
      <c r="BV7" s="39">
        <v>54.43</v>
      </c>
      <c r="BW7" s="39">
        <v>53.81</v>
      </c>
      <c r="BX7" s="39">
        <v>53.62</v>
      </c>
      <c r="BY7" s="39">
        <v>53.41</v>
      </c>
      <c r="BZ7" s="39">
        <v>53.06</v>
      </c>
      <c r="CA7" s="39">
        <v>255.23</v>
      </c>
      <c r="CB7" s="39">
        <v>258.14999999999998</v>
      </c>
      <c r="CC7" s="39">
        <v>274.07</v>
      </c>
      <c r="CD7" s="39">
        <v>322.12</v>
      </c>
      <c r="CE7" s="39">
        <v>306.61</v>
      </c>
      <c r="CF7" s="39">
        <v>275.86</v>
      </c>
      <c r="CG7" s="39">
        <v>279.8</v>
      </c>
      <c r="CH7" s="39">
        <v>284.64999999999998</v>
      </c>
      <c r="CI7" s="39">
        <v>287.7</v>
      </c>
      <c r="CJ7" s="39">
        <v>277.39999999999998</v>
      </c>
      <c r="CK7" s="39">
        <v>314.83</v>
      </c>
      <c r="CL7" s="39">
        <v>59.35</v>
      </c>
      <c r="CM7" s="39">
        <v>58.04</v>
      </c>
      <c r="CN7" s="39">
        <v>44.78</v>
      </c>
      <c r="CO7" s="39">
        <v>43.96</v>
      </c>
      <c r="CP7" s="39">
        <v>49.4</v>
      </c>
      <c r="CQ7" s="39">
        <v>60.66</v>
      </c>
      <c r="CR7" s="39">
        <v>60.17</v>
      </c>
      <c r="CS7" s="39">
        <v>58.96</v>
      </c>
      <c r="CT7" s="39">
        <v>58.1</v>
      </c>
      <c r="CU7" s="39">
        <v>56.19</v>
      </c>
      <c r="CV7" s="39">
        <v>56.28</v>
      </c>
      <c r="CW7" s="39">
        <v>65.66</v>
      </c>
      <c r="CX7" s="39">
        <v>66.56</v>
      </c>
      <c r="CY7" s="39">
        <v>66.540000000000006</v>
      </c>
      <c r="CZ7" s="39">
        <v>68.3</v>
      </c>
      <c r="DA7" s="39">
        <v>58.12</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0.83</v>
      </c>
      <c r="EE7" s="39">
        <v>0.32</v>
      </c>
      <c r="EF7" s="39">
        <v>0.33</v>
      </c>
      <c r="EG7" s="39">
        <v>0.38</v>
      </c>
      <c r="EH7" s="39">
        <v>0.37</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