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29\20180302_公営企業（観光施設事業（休養宿泊施設事業）、駐車場整備事業）に係る経営比較分析表の公表について（通知）\04_HP公開\HP掲載データ\"/>
    </mc:Choice>
  </mc:AlternateContent>
  <workbookProtection workbookPassword="B319" lockStructure="1"/>
  <bookViews>
    <workbookView xWindow="0" yWindow="0" windowWidth="28800" windowHeight="1245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F11" i="5" l="1"/>
  <c r="MI76" i="4" s="1"/>
  <c r="D11" i="5"/>
  <c r="BG30" i="4" s="1"/>
  <c r="C11" i="5"/>
  <c r="HA76" i="4" s="1"/>
  <c r="B11" i="5"/>
  <c r="KA76" i="4" s="1"/>
  <c r="DT7" i="5"/>
  <c r="DS7" i="5"/>
  <c r="DR7" i="5"/>
  <c r="KO32" i="4" s="1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JQ10" i="4" s="1"/>
  <c r="V7" i="5"/>
  <c r="HX10" i="4" s="1"/>
  <c r="U7" i="5"/>
  <c r="LJ8" i="4" s="1"/>
  <c r="T7" i="5"/>
  <c r="S7" i="5"/>
  <c r="HX8" i="4" s="1"/>
  <c r="R7" i="5"/>
  <c r="Q7" i="5"/>
  <c r="P7" i="5"/>
  <c r="O7" i="5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LE76" i="4"/>
  <c r="KP76" i="4"/>
  <c r="HP76" i="4"/>
  <c r="CV76" i="4"/>
  <c r="BZ76" i="4"/>
  <c r="AV76" i="4"/>
  <c r="AG76" i="4"/>
  <c r="R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51" i="4"/>
  <c r="KO51" i="4"/>
  <c r="JV51" i="4"/>
  <c r="JC51" i="4"/>
  <c r="FX51" i="4"/>
  <c r="FE51" i="4"/>
  <c r="BG51" i="4"/>
  <c r="MA32" i="4"/>
  <c r="LH32" i="4"/>
  <c r="JC32" i="4"/>
  <c r="HJ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KO30" i="4"/>
  <c r="JV30" i="4"/>
  <c r="FX30" i="4"/>
  <c r="LJ10" i="4"/>
  <c r="DU10" i="4"/>
  <c r="CF10" i="4"/>
  <c r="AQ10" i="4"/>
  <c r="B10" i="4"/>
  <c r="JQ8" i="4"/>
  <c r="CF8" i="4"/>
  <c r="AQ8" i="4"/>
  <c r="BK76" i="4" l="1"/>
  <c r="LH51" i="4"/>
  <c r="LT76" i="4"/>
  <c r="GQ51" i="4"/>
  <c r="LH30" i="4"/>
  <c r="IE76" i="4"/>
  <c r="BZ51" i="4"/>
  <c r="GQ30" i="4"/>
  <c r="BZ30" i="4"/>
  <c r="U30" i="4"/>
  <c r="CS30" i="4"/>
  <c r="AN30" i="4"/>
  <c r="EL30" i="4"/>
  <c r="HJ30" i="4"/>
  <c r="U51" i="4"/>
  <c r="CS51" i="4"/>
  <c r="GL76" i="4"/>
  <c r="IT76" i="4"/>
  <c r="FE30" i="4"/>
  <c r="JC30" i="4"/>
  <c r="MA30" i="4"/>
  <c r="AN51" i="4"/>
  <c r="EL51" i="4"/>
  <c r="HJ51" i="4"/>
</calcChain>
</file>

<file path=xl/sharedStrings.xml><?xml version="1.0" encoding="utf-8"?>
<sst xmlns="http://schemas.openxmlformats.org/spreadsheetml/2006/main" count="286" uniqueCount="130">
  <si>
    <t>⑦</t>
  </si>
  <si>
    <t>経営比較分析表（平成28年度決算）</t>
    <rPh sb="8" eb="10">
      <t>ヘイセイ</t>
    </rPh>
    <rPh sb="12" eb="14">
      <t>ネンド</t>
    </rPh>
    <rPh sb="14" eb="16">
      <t>ケッサン</t>
    </rPh>
    <phoneticPr fontId="7"/>
  </si>
  <si>
    <t>業種名</t>
  </si>
  <si>
    <t>事業名</t>
    <rPh sb="0" eb="2">
      <t>ジギョウ</t>
    </rPh>
    <rPh sb="2" eb="3">
      <t>メイ</t>
    </rPh>
    <phoneticPr fontId="7"/>
  </si>
  <si>
    <t>①</t>
  </si>
  <si>
    <t>業務名</t>
    <rPh sb="2" eb="3">
      <t>メイ</t>
    </rPh>
    <phoneticPr fontId="7"/>
  </si>
  <si>
    <t>駐車場使用面積(㎡)</t>
  </si>
  <si>
    <t>管理者の情報</t>
    <rPh sb="0" eb="3">
      <t>カンリシャ</t>
    </rPh>
    <rPh sb="4" eb="6">
      <t>ジョウホウ</t>
    </rPh>
    <phoneticPr fontId="7"/>
  </si>
  <si>
    <t>分析欄</t>
    <rPh sb="0" eb="2">
      <t>ブンセキ</t>
    </rPh>
    <rPh sb="2" eb="3">
      <t>ラン</t>
    </rPh>
    <phoneticPr fontId="7"/>
  </si>
  <si>
    <t>類似施設区分</t>
    <rPh sb="0" eb="2">
      <t>ルイジ</t>
    </rPh>
    <rPh sb="2" eb="4">
      <t>シセツ</t>
    </rPh>
    <rPh sb="4" eb="6">
      <t>クブン</t>
    </rPh>
    <phoneticPr fontId="7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</si>
  <si>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7"/>
  </si>
  <si>
    <t>当該値(N-4)</t>
  </si>
  <si>
    <t>立地</t>
    <rPh sb="0" eb="2">
      <t>リッチ</t>
    </rPh>
    <phoneticPr fontId="7"/>
  </si>
  <si>
    <t>グラフ凡例</t>
    <rPh sb="3" eb="5">
      <t>ハンレイ</t>
    </rPh>
    <phoneticPr fontId="7"/>
  </si>
  <si>
    <t>【】</t>
  </si>
  <si>
    <t>■</t>
  </si>
  <si>
    <t>当該施設値（当該値）</t>
    <rPh sb="2" eb="4">
      <t>シセツ</t>
    </rPh>
    <phoneticPr fontId="7"/>
  </si>
  <si>
    <t>⑤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</si>
  <si>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</si>
  <si>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種類</t>
    <rPh sb="0" eb="2">
      <t>シュルイ</t>
    </rPh>
    <phoneticPr fontId="7"/>
  </si>
  <si>
    <t>「売上高に対する営業総利益」</t>
  </si>
  <si>
    <t>項番</t>
    <rPh sb="0" eb="2">
      <t>コウバン</t>
    </rPh>
    <phoneticPr fontId="7"/>
  </si>
  <si>
    <t>構造</t>
    <rPh sb="0" eb="2">
      <t>コウゾウ</t>
    </rPh>
    <phoneticPr fontId="7"/>
  </si>
  <si>
    <t>⑩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</si>
  <si>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7"/>
  </si>
  <si>
    <t>駐車場整備事業</t>
  </si>
  <si>
    <t>収容台数(台)</t>
  </si>
  <si>
    <t>一時間当たりの基本料金(円)</t>
  </si>
  <si>
    <t>類似施設平均(N)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</si>
  <si>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7"/>
  </si>
  <si>
    <t>1.収益等の状況</t>
  </si>
  <si>
    <t>－</t>
  </si>
  <si>
    <t>業種CD</t>
    <rPh sb="0" eb="2">
      <t>ギョウシュ</t>
    </rPh>
    <phoneticPr fontId="7"/>
  </si>
  <si>
    <t>類似施設平均値（平均値）</t>
  </si>
  <si>
    <t>平成28年度全国平均</t>
  </si>
  <si>
    <t>「経常損益」</t>
  </si>
  <si>
    <t>「累積欠損」</t>
  </si>
  <si>
    <t>3.利用の状況</t>
  </si>
  <si>
    <t>3. 利用の状況について</t>
  </si>
  <si>
    <t>「他会計補助金額」</t>
  </si>
  <si>
    <t>1. 収益等の状況について</t>
    <rPh sb="3" eb="5">
      <t>シュウエキ</t>
    </rPh>
    <rPh sb="5" eb="6">
      <t>トウ</t>
    </rPh>
    <rPh sb="7" eb="9">
      <t>ジョウキョウ</t>
    </rPh>
    <phoneticPr fontId="7"/>
  </si>
  <si>
    <t>当該値</t>
    <rPh sb="0" eb="2">
      <t>トウガイ</t>
    </rPh>
    <rPh sb="2" eb="3">
      <t>チ</t>
    </rPh>
    <phoneticPr fontId="7"/>
  </si>
  <si>
    <t>2. 資産等の状況について</t>
  </si>
  <si>
    <t>平均値</t>
    <rPh sb="0" eb="2">
      <t>ヘイキン</t>
    </rPh>
    <rPh sb="2" eb="3">
      <t>チ</t>
    </rPh>
    <phoneticPr fontId="7"/>
  </si>
  <si>
    <t>「他会計補助金割合」</t>
  </si>
  <si>
    <t>②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</si>
  <si>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7"/>
  </si>
  <si>
    <t>「施設の効率性」</t>
  </si>
  <si>
    <t>「減価償却前営業利益」</t>
  </si>
  <si>
    <t>2.資産等の状況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</si>
  <si>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7"/>
  </si>
  <si>
    <t>⑦敷地の地価(千円)</t>
  </si>
  <si>
    <t>⑥</t>
  </si>
  <si>
    <t>全体総括</t>
    <rPh sb="0" eb="2">
      <t>ゼンタイ</t>
    </rPh>
    <rPh sb="2" eb="4">
      <t>ソウカツ</t>
    </rPh>
    <phoneticPr fontId="7"/>
  </si>
  <si>
    <t>③駐車台数一台当たりの他会計補助金額(円)</t>
  </si>
  <si>
    <t>⑧</t>
  </si>
  <si>
    <t>⑧設備投資見込額(千円)</t>
  </si>
  <si>
    <t>⑧設備投資
見込額(千円)</t>
  </si>
  <si>
    <t>「施設全体の減価償却の状況」</t>
  </si>
  <si>
    <t>「債務残高」</t>
  </si>
  <si>
    <t>全国平均</t>
    <rPh sb="0" eb="2">
      <t>ゼンコク</t>
    </rPh>
    <rPh sb="2" eb="4">
      <t>ヘイキン</t>
    </rPh>
    <phoneticPr fontId="7"/>
  </si>
  <si>
    <t>③</t>
  </si>
  <si>
    <t>⑪</t>
  </si>
  <si>
    <t>④</t>
  </si>
  <si>
    <t>⑨</t>
  </si>
  <si>
    <t>年度</t>
    <rPh sb="0" eb="2">
      <t>ネンド</t>
    </rPh>
    <phoneticPr fontId="7"/>
  </si>
  <si>
    <t>-</t>
  </si>
  <si>
    <t>大項目</t>
    <rPh sb="0" eb="3">
      <t>ダイコウモク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</si>
  <si>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</si>
  <si>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</si>
  <si>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事業CD</t>
    <rPh sb="0" eb="2">
      <t>ジギョウ</t>
    </rPh>
    <phoneticPr fontId="7"/>
  </si>
  <si>
    <t>当該値(N)</t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</si>
  <si>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</si>
  <si>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</si>
  <si>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収益等の状況</t>
    <rPh sb="3" eb="5">
      <t>シュウエキ</t>
    </rPh>
    <rPh sb="5" eb="6">
      <t>トウ</t>
    </rPh>
    <rPh sb="7" eb="9">
      <t>ジョウキョウ</t>
    </rPh>
    <phoneticPr fontId="7"/>
  </si>
  <si>
    <t>2. 資産等の状況</t>
  </si>
  <si>
    <t>業務名称</t>
    <rPh sb="0" eb="4">
      <t>ギョウムメイショウ</t>
    </rPh>
    <phoneticPr fontId="7"/>
  </si>
  <si>
    <t>中項目</t>
    <rPh sb="0" eb="1">
      <t>チュウ</t>
    </rPh>
    <rPh sb="1" eb="3">
      <t>コウモク</t>
    </rPh>
    <phoneticPr fontId="7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</si>
  <si>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7"/>
  </si>
  <si>
    <t>②他会計補助金比率(％)</t>
  </si>
  <si>
    <t>立地</t>
    <rPh sb="0" eb="2">
      <t>リッチ</t>
    </rPh>
    <phoneticPr fontId="18"/>
  </si>
  <si>
    <t>④売上高ＧＯＰ比率(％)</t>
  </si>
  <si>
    <t>⑤ＥＢＩＴＤＡ(千円)</t>
  </si>
  <si>
    <t>⑥有形固定資産減価償却率(％)</t>
  </si>
  <si>
    <t>⑦敷地の
地価(千円)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</si>
  <si>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</si>
  <si>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</si>
  <si>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</si>
  <si>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7"/>
  </si>
  <si>
    <t>団体名</t>
    <rPh sb="0" eb="3">
      <t>ダンタイメイ</t>
    </rPh>
    <phoneticPr fontId="7"/>
  </si>
  <si>
    <t>施設名称</t>
    <rPh sb="0" eb="2">
      <t>シセツ</t>
    </rPh>
    <rPh sb="2" eb="4">
      <t>メイショウ</t>
    </rPh>
    <phoneticPr fontId="7"/>
  </si>
  <si>
    <t>法非適用</t>
  </si>
  <si>
    <t>業種名称</t>
    <rPh sb="0" eb="2">
      <t>ギョウシュ</t>
    </rPh>
    <rPh sb="2" eb="4">
      <t>メイショウ</t>
    </rPh>
    <phoneticPr fontId="7"/>
  </si>
  <si>
    <t>平成22年度より施設の管理運営を指定管理者が行っている。</t>
    <rPh sb="0" eb="2">
      <t>ヘイセイ</t>
    </rPh>
    <rPh sb="4" eb="6">
      <t>ネンド</t>
    </rPh>
    <rPh sb="8" eb="10">
      <t>シセツ</t>
    </rPh>
    <rPh sb="11" eb="13">
      <t>カンリ</t>
    </rPh>
    <rPh sb="13" eb="15">
      <t>ウンエイ</t>
    </rPh>
    <rPh sb="16" eb="18">
      <t>シテイ</t>
    </rPh>
    <rPh sb="18" eb="21">
      <t>カンリシャ</t>
    </rPh>
    <rPh sb="22" eb="23">
      <t>オコナ</t>
    </rPh>
    <phoneticPr fontId="7"/>
  </si>
  <si>
    <t>事業名称</t>
    <rPh sb="0" eb="2">
      <t>ジギョウ</t>
    </rPh>
    <rPh sb="2" eb="4">
      <t>メイショウ</t>
    </rPh>
    <phoneticPr fontId="7"/>
  </si>
  <si>
    <t>自己資本構成比率(％)</t>
  </si>
  <si>
    <t>構造</t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</si>
  <si>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8"/>
  </si>
  <si>
    <t>駐車場使用面積</t>
    <rPh sb="0" eb="3">
      <t>チュウシャジョウ</t>
    </rPh>
    <rPh sb="3" eb="5">
      <t>シヨウ</t>
    </rPh>
    <rPh sb="5" eb="7">
      <t>メンセキ</t>
    </rPh>
    <phoneticPr fontId="18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</si>
  <si>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</si>
  <si>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</si>
  <si>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</si>
  <si>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</si>
  <si>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</si>
  <si>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</si>
  <si>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 xml:space="preserve"> </t>
  </si>
  <si>
    <t>類似施設平均(N-4)</t>
  </si>
  <si>
    <t>類似施設平均(N-3)</t>
  </si>
  <si>
    <t>類似施設平均(N-2)</t>
  </si>
  <si>
    <t>類似施設平均(N-1)</t>
  </si>
  <si>
    <t>該当数値なし</t>
  </si>
  <si>
    <t>全国平均</t>
  </si>
  <si>
    <t>グラフ参照用</t>
    <rPh sb="3" eb="6">
      <t>サンショウヨウ</t>
    </rPh>
    <phoneticPr fontId="7"/>
  </si>
  <si>
    <t>表参照用</t>
    <rPh sb="0" eb="1">
      <t>ヒョウ</t>
    </rPh>
    <rPh sb="1" eb="4">
      <t>サンショウヨウ</t>
    </rPh>
    <phoneticPr fontId="7"/>
  </si>
  <si>
    <t>鳥取県　倉吉市</t>
  </si>
  <si>
    <t>市営倉吉駅前駐車場</t>
  </si>
  <si>
    <t>Ａ３Ｂ１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</si>
  <si>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</si>
  <si>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</si>
  <si>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</si>
  <si>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</si>
  <si>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</si>
  <si>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</si>
  <si>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</si>
  <si>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</si>
  <si>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</si>
  <si>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</si>
  <si>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7"/>
  </si>
  <si>
    <t>類似施設と比較しても同程度の稼働率であることから、駐車場としての需要は大きい。</t>
    <rPh sb="0" eb="2">
      <t>ルイジ</t>
    </rPh>
    <rPh sb="2" eb="4">
      <t>シセツ</t>
    </rPh>
    <rPh sb="5" eb="7">
      <t>ヒカク</t>
    </rPh>
    <rPh sb="10" eb="13">
      <t>ドウテイド</t>
    </rPh>
    <rPh sb="14" eb="16">
      <t>カドウ</t>
    </rPh>
    <rPh sb="16" eb="17">
      <t>リツ</t>
    </rPh>
    <rPh sb="25" eb="28">
      <t>チュウシャジョウ</t>
    </rPh>
    <rPh sb="32" eb="34">
      <t>ジュヨウ</t>
    </rPh>
    <rPh sb="35" eb="36">
      <t>オオ</t>
    </rPh>
    <phoneticPr fontId="7"/>
  </si>
  <si>
    <t>平成22年度より施設の管理運営を指定管理者が行っており、今後も指定管理を継続する予定である。</t>
    <rPh sb="0" eb="2">
      <t>ヘイセイ</t>
    </rPh>
    <rPh sb="4" eb="6">
      <t>ネンド</t>
    </rPh>
    <rPh sb="8" eb="10">
      <t>シセツ</t>
    </rPh>
    <rPh sb="11" eb="13">
      <t>カンリ</t>
    </rPh>
    <rPh sb="13" eb="15">
      <t>ウンエイ</t>
    </rPh>
    <rPh sb="16" eb="18">
      <t>シテイ</t>
    </rPh>
    <rPh sb="18" eb="20">
      <t>カンリ</t>
    </rPh>
    <rPh sb="20" eb="21">
      <t>シャ</t>
    </rPh>
    <rPh sb="22" eb="23">
      <t>オコナ</t>
    </rPh>
    <rPh sb="28" eb="30">
      <t>コンゴ</t>
    </rPh>
    <rPh sb="31" eb="33">
      <t>シテイ</t>
    </rPh>
    <rPh sb="33" eb="35">
      <t>カンリ</t>
    </rPh>
    <rPh sb="36" eb="38">
      <t>ケイゾク</t>
    </rPh>
    <rPh sb="40" eb="42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</si>
</sst>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19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20" fontId="9" fillId="0" borderId="0" xfId="4" applyNumberFormat="1" applyFont="1">
      <alignment vertical="center"/>
    </xf>
    <xf numFmtId="0" fontId="9" fillId="0" borderId="1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 applyBorder="1">
      <alignment vertical="center"/>
    </xf>
    <xf numFmtId="0" fontId="11" fillId="0" borderId="4" xfId="4" applyFont="1" applyBorder="1" applyAlignment="1">
      <alignment vertical="center"/>
    </xf>
    <xf numFmtId="0" fontId="11" fillId="0" borderId="5" xfId="4" applyFont="1" applyBorder="1" applyAlignment="1">
      <alignment vertical="center"/>
    </xf>
    <xf numFmtId="0" fontId="9" fillId="0" borderId="5" xfId="4" applyFont="1" applyBorder="1">
      <alignment vertical="center"/>
    </xf>
    <xf numFmtId="0" fontId="1" fillId="0" borderId="5" xfId="4" applyBorder="1">
      <alignment vertical="center"/>
    </xf>
    <xf numFmtId="0" fontId="9" fillId="0" borderId="6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11" fillId="0" borderId="8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1" fillId="0" borderId="0" xfId="4" applyBorder="1">
      <alignment vertical="center"/>
    </xf>
    <xf numFmtId="0" fontId="13" fillId="0" borderId="0" xfId="4" applyFont="1" applyBorder="1" applyAlignment="1">
      <alignment horizontal="center" vertical="center"/>
    </xf>
    <xf numFmtId="0" fontId="9" fillId="0" borderId="2" xfId="4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vertical="center" shrinkToFit="1"/>
    </xf>
    <xf numFmtId="0" fontId="12" fillId="0" borderId="0" xfId="4" applyFont="1">
      <alignment vertical="center"/>
    </xf>
    <xf numFmtId="182" fontId="14" fillId="0" borderId="0" xfId="4" applyNumberFormat="1" applyFont="1" applyBorder="1" applyAlignment="1">
      <alignment vertical="center" shrinkToFit="1"/>
    </xf>
    <xf numFmtId="0" fontId="9" fillId="0" borderId="0" xfId="4" applyFont="1" applyBorder="1" applyAlignment="1">
      <alignment vertical="center"/>
    </xf>
    <xf numFmtId="177" fontId="14" fillId="0" borderId="0" xfId="4" applyNumberFormat="1" applyFont="1" applyBorder="1" applyAlignment="1">
      <alignment vertical="center" shrinkToFit="1"/>
    </xf>
    <xf numFmtId="179" fontId="14" fillId="0" borderId="0" xfId="4" applyNumberFormat="1" applyFont="1" applyBorder="1" applyAlignment="1">
      <alignment vertical="center" shrinkToFit="1"/>
    </xf>
    <xf numFmtId="0" fontId="11" fillId="0" borderId="15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182" fontId="14" fillId="0" borderId="1" xfId="4" applyNumberFormat="1" applyFont="1" applyBorder="1" applyAlignment="1">
      <alignment vertical="center" shrinkToFit="1"/>
    </xf>
    <xf numFmtId="179" fontId="14" fillId="0" borderId="1" xfId="4" applyNumberFormat="1" applyFont="1" applyBorder="1" applyAlignment="1">
      <alignment vertical="center" shrinkToFit="1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8" fillId="0" borderId="16" xfId="4" applyFont="1" applyBorder="1" applyAlignment="1">
      <alignment vertical="center"/>
    </xf>
    <xf numFmtId="0" fontId="1" fillId="0" borderId="1" xfId="4" applyBorder="1">
      <alignment vertical="center"/>
    </xf>
    <xf numFmtId="0" fontId="9" fillId="0" borderId="16" xfId="4" applyFont="1" applyBorder="1">
      <alignment vertical="center"/>
    </xf>
    <xf numFmtId="0" fontId="9" fillId="0" borderId="17" xfId="4" applyFont="1" applyBorder="1">
      <alignment vertical="center"/>
    </xf>
    <xf numFmtId="0" fontId="16" fillId="0" borderId="0" xfId="4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16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0" fontId="16" fillId="0" borderId="1" xfId="4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14" xfId="4" applyFill="1" applyBorder="1">
      <alignment vertical="center"/>
    </xf>
    <xf numFmtId="0" fontId="1" fillId="2" borderId="14" xfId="4" applyFill="1" applyBorder="1">
      <alignment vertical="center"/>
    </xf>
    <xf numFmtId="0" fontId="1" fillId="3" borderId="18" xfId="4" applyFill="1" applyBorder="1">
      <alignment vertical="center"/>
    </xf>
    <xf numFmtId="0" fontId="1" fillId="3" borderId="17" xfId="4" applyFill="1" applyBorder="1">
      <alignment vertical="center"/>
    </xf>
    <xf numFmtId="0" fontId="1" fillId="3" borderId="19" xfId="4" applyFill="1" applyBorder="1">
      <alignment vertical="center"/>
    </xf>
    <xf numFmtId="0" fontId="1" fillId="4" borderId="14" xfId="4" applyNumberFormat="1" applyFill="1" applyBorder="1" applyAlignment="1">
      <alignment vertical="center" shrinkToFit="1"/>
    </xf>
    <xf numFmtId="0" fontId="1" fillId="0" borderId="14" xfId="4" applyNumberFormat="1" applyBorder="1" applyAlignment="1">
      <alignment vertical="center" shrinkToFit="1"/>
    </xf>
    <xf numFmtId="182" fontId="1" fillId="0" borderId="14" xfId="4" applyNumberFormat="1" applyBorder="1">
      <alignment vertical="center"/>
    </xf>
    <xf numFmtId="0" fontId="1" fillId="3" borderId="14" xfId="4" applyFill="1" applyBorder="1" applyAlignment="1">
      <alignment vertical="center" shrinkToFit="1"/>
    </xf>
    <xf numFmtId="177" fontId="1" fillId="4" borderId="14" xfId="1" applyNumberFormat="1" applyFont="1" applyFill="1" applyBorder="1" applyAlignment="1">
      <alignment vertical="center" shrinkToFit="1"/>
    </xf>
    <xf numFmtId="177" fontId="1" fillId="0" borderId="14" xfId="1" applyNumberFormat="1" applyFont="1" applyBorder="1" applyAlignment="1">
      <alignment vertical="center" shrinkToFit="1"/>
    </xf>
    <xf numFmtId="179" fontId="1" fillId="4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Border="1" applyAlignment="1">
      <alignment vertical="center" shrinkToFit="1"/>
    </xf>
    <xf numFmtId="181" fontId="0" fillId="0" borderId="0" xfId="4" applyNumberFormat="1" applyFont="1" applyFill="1">
      <alignment vertical="center"/>
    </xf>
    <xf numFmtId="0" fontId="1" fillId="3" borderId="3" xfId="4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 shrinkToFit="1"/>
    </xf>
    <xf numFmtId="178" fontId="1" fillId="0" borderId="14" xfId="1" applyNumberFormat="1" applyFont="1" applyBorder="1" applyAlignment="1">
      <alignment vertical="center" shrinkToFit="1"/>
    </xf>
    <xf numFmtId="0" fontId="1" fillId="3" borderId="7" xfId="4" applyFill="1" applyBorder="1" applyAlignment="1">
      <alignment vertical="center" wrapText="1"/>
    </xf>
    <xf numFmtId="0" fontId="1" fillId="3" borderId="7" xfId="4" applyFill="1" applyBorder="1" applyAlignment="1">
      <alignment vertical="center"/>
    </xf>
    <xf numFmtId="180" fontId="1" fillId="4" borderId="14" xfId="1" applyNumberFormat="1" applyFont="1" applyFill="1" applyBorder="1" applyAlignment="1">
      <alignment vertical="center" shrinkToFit="1"/>
    </xf>
    <xf numFmtId="180" fontId="1" fillId="0" borderId="14" xfId="1" applyNumberFormat="1" applyFont="1" applyBorder="1" applyAlignment="1">
      <alignment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180" fontId="1" fillId="0" borderId="14" xfId="4" applyNumberFormat="1" applyBorder="1">
      <alignment vertical="center"/>
    </xf>
    <xf numFmtId="181" fontId="1" fillId="0" borderId="0" xfId="4" applyNumberFormat="1" applyFill="1" applyBorder="1">
      <alignment vertical="center"/>
    </xf>
    <xf numFmtId="0" fontId="1" fillId="3" borderId="13" xfId="4" applyFill="1" applyBorder="1" applyAlignment="1">
      <alignment vertical="center" wrapText="1"/>
    </xf>
    <xf numFmtId="0" fontId="1" fillId="3" borderId="0" xfId="4" applyFill="1" applyBorder="1" applyAlignment="1">
      <alignment vertical="center" wrapText="1"/>
    </xf>
    <xf numFmtId="0" fontId="1" fillId="3" borderId="0" xfId="4" applyFill="1" applyBorder="1">
      <alignment vertical="center"/>
    </xf>
    <xf numFmtId="0" fontId="8" fillId="0" borderId="2" xfId="4" applyNumberFormat="1" applyFont="1" applyBorder="1" applyAlignment="1" applyProtection="1">
      <alignment horizontal="left" vertical="center" shrinkToFit="1"/>
      <protection hidden="1"/>
    </xf>
    <xf numFmtId="0" fontId="8" fillId="2" borderId="3" xfId="4" applyFont="1" applyFill="1" applyBorder="1" applyAlignment="1">
      <alignment horizontal="center" vertical="center" shrinkToFit="1"/>
    </xf>
    <xf numFmtId="0" fontId="8" fillId="2" borderId="7" xfId="4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15" fillId="2" borderId="14" xfId="4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9" fillId="0" borderId="3" xfId="4" applyNumberFormat="1" applyFont="1" applyBorder="1" applyAlignment="1" applyProtection="1">
      <alignment horizontal="center" vertical="center" shrinkToFit="1"/>
      <protection hidden="1"/>
    </xf>
    <xf numFmtId="0" fontId="9" fillId="0" borderId="7" xfId="4" applyNumberFormat="1" applyFont="1" applyBorder="1" applyAlignment="1" applyProtection="1">
      <alignment horizontal="center" vertical="center" shrinkToFit="1"/>
      <protection hidden="1"/>
    </xf>
    <xf numFmtId="0" fontId="9" fillId="0" borderId="13" xfId="4" applyNumberFormat="1" applyFont="1" applyBorder="1" applyAlignment="1" applyProtection="1">
      <alignment horizontal="center" vertical="center" shrinkToFit="1"/>
      <protection hidden="1"/>
    </xf>
    <xf numFmtId="0" fontId="9" fillId="0" borderId="14" xfId="4" applyNumberFormat="1" applyFont="1" applyBorder="1" applyAlignment="1" applyProtection="1">
      <alignment horizontal="center" vertical="center" shrinkToFit="1"/>
      <protection hidden="1"/>
    </xf>
    <xf numFmtId="0" fontId="9" fillId="0" borderId="14" xfId="4" applyNumberFormat="1" applyFont="1" applyBorder="1" applyAlignment="1" applyProtection="1">
      <alignment horizontal="center" vertical="center" shrinkToFit="1"/>
      <protection locked="0"/>
    </xf>
    <xf numFmtId="179" fontId="9" fillId="0" borderId="14" xfId="4" applyNumberFormat="1" applyFont="1" applyBorder="1" applyAlignment="1" applyProtection="1">
      <alignment horizontal="center" vertical="center" shrinkToFit="1"/>
      <protection hidden="1"/>
    </xf>
    <xf numFmtId="0" fontId="16" fillId="0" borderId="5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177" fontId="9" fillId="0" borderId="3" xfId="4" applyNumberFormat="1" applyFont="1" applyBorder="1" applyAlignment="1" applyProtection="1">
      <alignment horizontal="center" vertical="center" shrinkToFit="1"/>
      <protection hidden="1"/>
    </xf>
    <xf numFmtId="177" fontId="9" fillId="0" borderId="7" xfId="4" applyNumberFormat="1" applyFont="1" applyBorder="1" applyAlignment="1" applyProtection="1">
      <alignment horizontal="center" vertical="center" shrinkToFit="1"/>
      <protection hidden="1"/>
    </xf>
    <xf numFmtId="177" fontId="9" fillId="0" borderId="13" xfId="4" applyNumberFormat="1" applyFont="1" applyBorder="1" applyAlignment="1" applyProtection="1">
      <alignment horizontal="center" vertical="center" shrinkToFit="1"/>
      <protection hidden="1"/>
    </xf>
    <xf numFmtId="0" fontId="8" fillId="0" borderId="6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 applyProtection="1">
      <alignment horizontal="left" vertical="top" shrinkToFit="1"/>
      <protection hidden="1"/>
    </xf>
    <xf numFmtId="0" fontId="8" fillId="0" borderId="8" xfId="4" applyFont="1" applyBorder="1" applyAlignment="1" applyProtection="1">
      <alignment horizontal="left" vertical="top" shrinkToFit="1"/>
      <protection hidden="1"/>
    </xf>
    <xf numFmtId="0" fontId="8" fillId="0" borderId="15" xfId="4" applyFont="1" applyBorder="1" applyAlignment="1" applyProtection="1">
      <alignment horizontal="left" vertical="top" shrinkToFit="1"/>
      <protection hidden="1"/>
    </xf>
    <xf numFmtId="182" fontId="14" fillId="0" borderId="9" xfId="4" applyNumberFormat="1" applyFont="1" applyBorder="1" applyAlignment="1" applyProtection="1">
      <alignment horizontal="center" vertical="center" shrinkToFit="1"/>
      <protection hidden="1"/>
    </xf>
    <xf numFmtId="178" fontId="14" fillId="0" borderId="10" xfId="4" applyNumberFormat="1" applyFont="1" applyBorder="1" applyAlignment="1" applyProtection="1">
      <alignment horizontal="center" vertical="center" shrinkToFit="1"/>
      <protection hidden="1"/>
    </xf>
    <xf numFmtId="178" fontId="14" fillId="0" borderId="11" xfId="4" applyNumberFormat="1" applyFont="1" applyBorder="1" applyAlignment="1" applyProtection="1">
      <alignment horizontal="center" vertical="center" shrinkToFit="1"/>
      <protection hidden="1"/>
    </xf>
    <xf numFmtId="178" fontId="14" fillId="0" borderId="12" xfId="4" applyNumberFormat="1" applyFont="1" applyBorder="1" applyAlignment="1" applyProtection="1">
      <alignment horizontal="center" vertical="center" shrinkToFit="1"/>
      <protection hidden="1"/>
    </xf>
    <xf numFmtId="0" fontId="14" fillId="0" borderId="10" xfId="4" applyFont="1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0" fontId="14" fillId="0" borderId="12" xfId="4" applyFont="1" applyBorder="1" applyAlignment="1">
      <alignment horizontal="center" vertical="center" shrinkToFit="1"/>
    </xf>
    <xf numFmtId="178" fontId="14" fillId="0" borderId="9" xfId="4" applyNumberFormat="1" applyFont="1" applyBorder="1" applyAlignment="1" applyProtection="1">
      <alignment horizontal="center" vertical="center" shrinkToFit="1"/>
      <protection hidden="1"/>
    </xf>
    <xf numFmtId="180" fontId="14" fillId="0" borderId="9" xfId="4" applyNumberFormat="1" applyFont="1" applyBorder="1" applyAlignment="1" applyProtection="1">
      <alignment horizontal="center" vertical="center" shrinkToFit="1"/>
      <protection hidden="1"/>
    </xf>
    <xf numFmtId="182" fontId="14" fillId="0" borderId="10" xfId="4" applyNumberFormat="1" applyFont="1" applyBorder="1" applyAlignment="1" applyProtection="1">
      <alignment horizontal="center" vertical="center" shrinkToFit="1"/>
      <protection hidden="1"/>
    </xf>
    <xf numFmtId="182" fontId="14" fillId="0" borderId="11" xfId="4" applyNumberFormat="1" applyFont="1" applyBorder="1" applyAlignment="1" applyProtection="1">
      <alignment horizontal="center" vertical="center" shrinkToFit="1"/>
      <protection hidden="1"/>
    </xf>
    <xf numFmtId="182" fontId="14" fillId="0" borderId="12" xfId="4" applyNumberFormat="1" applyFont="1" applyBorder="1" applyAlignment="1" applyProtection="1">
      <alignment horizontal="center" vertical="center" shrinkToFit="1"/>
      <protection hidden="1"/>
    </xf>
    <xf numFmtId="0" fontId="14" fillId="0" borderId="9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2" xfId="4" applyFont="1" applyBorder="1" applyAlignment="1">
      <alignment horizontal="left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 shrinkToFit="1"/>
    </xf>
    <xf numFmtId="179" fontId="11" fillId="0" borderId="4" xfId="1" applyNumberFormat="1" applyFont="1" applyBorder="1" applyAlignment="1" applyProtection="1">
      <alignment horizontal="center" vertical="center" shrinkToFit="1"/>
      <protection hidden="1"/>
    </xf>
    <xf numFmtId="179" fontId="11" fillId="0" borderId="8" xfId="1" applyNumberFormat="1" applyFont="1" applyBorder="1" applyAlignment="1" applyProtection="1">
      <alignment horizontal="center" vertical="center" shrinkToFit="1"/>
      <protection hidden="1"/>
    </xf>
    <xf numFmtId="179" fontId="11" fillId="0" borderId="15" xfId="1" applyNumberFormat="1" applyFont="1" applyBorder="1" applyAlignment="1" applyProtection="1">
      <alignment horizontal="center" vertical="center" shrinkToFit="1"/>
      <protection hidden="1"/>
    </xf>
    <xf numFmtId="179" fontId="11" fillId="0" borderId="5" xfId="1" applyNumberFormat="1" applyFont="1" applyBorder="1" applyAlignment="1" applyProtection="1">
      <alignment horizontal="center" vertical="center" shrinkToFit="1"/>
      <protection hidden="1"/>
    </xf>
    <xf numFmtId="179" fontId="11" fillId="0" borderId="0" xfId="1" applyNumberFormat="1" applyFont="1" applyBorder="1" applyAlignment="1" applyProtection="1">
      <alignment horizontal="center" vertical="center" shrinkToFit="1"/>
      <protection hidden="1"/>
    </xf>
    <xf numFmtId="179" fontId="11" fillId="0" borderId="1" xfId="1" applyNumberFormat="1" applyFont="1" applyBorder="1" applyAlignment="1" applyProtection="1">
      <alignment horizontal="center" vertical="center" shrinkToFit="1"/>
      <protection hidden="1"/>
    </xf>
    <xf numFmtId="179" fontId="11" fillId="0" borderId="6" xfId="1" applyNumberFormat="1" applyFont="1" applyBorder="1" applyAlignment="1" applyProtection="1">
      <alignment horizontal="center" vertical="center" shrinkToFit="1"/>
      <protection hidden="1"/>
    </xf>
    <xf numFmtId="179" fontId="11" fillId="0" borderId="2" xfId="1" applyNumberFormat="1" applyFont="1" applyBorder="1" applyAlignment="1" applyProtection="1">
      <alignment horizontal="center" vertical="center" shrinkToFit="1"/>
      <protection hidden="1"/>
    </xf>
    <xf numFmtId="179" fontId="11" fillId="0" borderId="16" xfId="1" applyNumberFormat="1" applyFont="1" applyBorder="1" applyAlignment="1" applyProtection="1">
      <alignment horizontal="center" vertical="center" shrinkToFit="1"/>
      <protection hidden="1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1" fillId="3" borderId="14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13" xfId="4" applyFill="1" applyBorder="1" applyAlignment="1">
      <alignment horizontal="center" vertical="center"/>
    </xf>
    <xf numFmtId="0" fontId="1" fillId="3" borderId="4" xfId="4" applyFill="1" applyBorder="1" applyAlignment="1">
      <alignment horizontal="center" vertical="center"/>
    </xf>
    <xf numFmtId="0" fontId="1" fillId="3" borderId="8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2" xfId="4" applyFill="1" applyBorder="1" applyAlignment="1">
      <alignment horizontal="center" vertical="center"/>
    </xf>
    <xf numFmtId="0" fontId="1" fillId="3" borderId="18" xfId="4" applyFill="1" applyBorder="1" applyAlignment="1">
      <alignment horizontal="center" vertical="center" wrapText="1"/>
    </xf>
    <xf numFmtId="0" fontId="1" fillId="3" borderId="19" xfId="4" applyFill="1" applyBorder="1" applyAlignment="1">
      <alignment horizontal="center" vertical="center"/>
    </xf>
    <xf numFmtId="0" fontId="1" fillId="3" borderId="14" xfId="4" applyFill="1" applyBorder="1" applyAlignment="1">
      <alignment horizontal="center" vertical="center" wrapText="1"/>
    </xf>
    <xf numFmtId="0" fontId="3" fillId="0" borderId="5" xfId="4" applyFont="1" applyBorder="1" applyAlignment="1" applyProtection="1">
      <alignment horizontal="left" vertical="top" wrapText="1"/>
      <protection locked="0"/>
    </xf>
    <xf numFmtId="0" fontId="3" fillId="0" borderId="0" xfId="4" applyFont="1" applyBorder="1" applyAlignment="1" applyProtection="1">
      <alignment horizontal="left" vertical="top" wrapText="1"/>
      <protection locked="0"/>
    </xf>
    <xf numFmtId="0" fontId="3" fillId="0" borderId="1" xfId="4" applyFont="1" applyBorder="1" applyAlignment="1" applyProtection="1">
      <alignment horizontal="left" vertical="top" wrapText="1"/>
      <protection locked="0"/>
    </xf>
    <xf numFmtId="0" fontId="3" fillId="0" borderId="6" xfId="4" applyFont="1" applyBorder="1" applyAlignment="1" applyProtection="1">
      <alignment horizontal="left" vertical="top" wrapText="1"/>
      <protection locked="0"/>
    </xf>
    <xf numFmtId="0" fontId="3" fillId="0" borderId="2" xfId="4" applyFont="1" applyBorder="1" applyAlignment="1" applyProtection="1">
      <alignment horizontal="left" vertical="top" wrapText="1"/>
      <protection locked="0"/>
    </xf>
    <xf numFmtId="0" fontId="3" fillId="0" borderId="16" xfId="4" applyFont="1" applyBorder="1" applyAlignment="1" applyProtection="1">
      <alignment horizontal="left" vertical="top" wrapText="1"/>
      <protection locked="0"/>
    </xf>
  </cellXfs>
  <cellStyles count="18">
    <cellStyle name="桁区切り 2" xfId="1"/>
    <cellStyle name="桁区切り 3" xfId="2"/>
    <cellStyle name="桁区切り 3 2" xfId="3"/>
    <cellStyle name="通貨 2" xfId="17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41222455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"/>
          <c:y val="0.15806945669028449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81568"/>
        <c:axId val="24995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81568"/>
        <c:axId val="249953416"/>
      </c:lineChart>
      <c:dateAx>
        <c:axId val="25028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953416"/>
        <c:crosses val="autoZero"/>
        <c:auto val="1"/>
        <c:lblOffset val="100"/>
        <c:baseTimeUnit val="years"/>
      </c:dateAx>
      <c:valAx>
        <c:axId val="24995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50281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480076354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5"/>
          <c:y val="0.15806945669028449"/>
          <c:w val="0.848503816245915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98816"/>
        <c:axId val="41816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898816"/>
        <c:axId val="418163776"/>
      </c:lineChart>
      <c:dateAx>
        <c:axId val="24989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163776"/>
        <c:crosses val="autoZero"/>
        <c:auto val="1"/>
        <c:lblOffset val="100"/>
        <c:baseTimeUnit val="years"/>
      </c:dateAx>
      <c:valAx>
        <c:axId val="41816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989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71082291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8"/>
          <c:y val="0.15806945669028449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13472"/>
        <c:axId val="4181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13472"/>
        <c:axId val="418123360"/>
      </c:lineChart>
      <c:dateAx>
        <c:axId val="41831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123360"/>
        <c:crosses val="autoZero"/>
        <c:auto val="1"/>
        <c:lblOffset val="100"/>
        <c:baseTimeUnit val="years"/>
      </c:dateAx>
      <c:valAx>
        <c:axId val="41812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1831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3376282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9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696416"/>
        <c:axId val="24769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96416"/>
        <c:axId val="247697200"/>
      </c:lineChart>
      <c:dateAx>
        <c:axId val="24769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697200"/>
        <c:crosses val="autoZero"/>
        <c:auto val="1"/>
        <c:lblOffset val="100"/>
        <c:baseTimeUnit val="years"/>
      </c:dateAx>
      <c:valAx>
        <c:axId val="24769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769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83364489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697984"/>
        <c:axId val="24769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97984"/>
        <c:axId val="247698376"/>
      </c:lineChart>
      <c:dateAx>
        <c:axId val="24769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698376"/>
        <c:crosses val="autoZero"/>
        <c:auto val="1"/>
        <c:lblOffset val="100"/>
        <c:baseTimeUnit val="years"/>
      </c:dateAx>
      <c:valAx>
        <c:axId val="24769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769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627768651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9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60888"/>
        <c:axId val="4188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60888"/>
        <c:axId val="418861280"/>
      </c:lineChart>
      <c:dateAx>
        <c:axId val="41886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61280"/>
        <c:crosses val="autoZero"/>
        <c:auto val="1"/>
        <c:lblOffset val="100"/>
        <c:baseTimeUnit val="years"/>
      </c:dateAx>
      <c:valAx>
        <c:axId val="4188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18860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6690647481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239.1</c:v>
                </c:pt>
                <c:pt idx="1">
                  <c:v>239.1</c:v>
                </c:pt>
                <c:pt idx="2">
                  <c:v>239.1</c:v>
                </c:pt>
                <c:pt idx="3">
                  <c:v>239.1</c:v>
                </c:pt>
                <c:pt idx="4">
                  <c:v>239.1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699160"/>
        <c:axId val="41886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99160"/>
        <c:axId val="418862064"/>
      </c:lineChart>
      <c:dateAx>
        <c:axId val="24769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62064"/>
        <c:crosses val="autoZero"/>
        <c:auto val="1"/>
        <c:lblOffset val="100"/>
        <c:baseTimeUnit val="years"/>
      </c:dateAx>
      <c:valAx>
        <c:axId val="41886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7699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20704696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62848"/>
        <c:axId val="41886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62848"/>
        <c:axId val="418863240"/>
      </c:lineChart>
      <c:dateAx>
        <c:axId val="418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63240"/>
        <c:crosses val="autoZero"/>
        <c:auto val="1"/>
        <c:lblOffset val="100"/>
        <c:baseTimeUnit val="years"/>
      </c:dateAx>
      <c:valAx>
        <c:axId val="41886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1886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4874336751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2"/>
          <c:y val="0.15806945669028449"/>
          <c:w val="0.8517775065952806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64024"/>
        <c:axId val="41886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64024"/>
        <c:axId val="418864416"/>
      </c:lineChart>
      <c:dateAx>
        <c:axId val="41886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64416"/>
        <c:crosses val="autoZero"/>
        <c:auto val="1"/>
        <c:lblOffset val="100"/>
        <c:baseTimeUnit val="years"/>
      </c:dateAx>
      <c:valAx>
        <c:axId val="41886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18864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16</xdr:row>
      <xdr:rowOff>11430</xdr:rowOff>
    </xdr:from>
    <xdr:to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5080</xdr:colOff>
      <xdr:row>62</xdr:row>
      <xdr:rowOff>11430</xdr:rowOff>
    </xdr:from>
    <xdr:to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3175</xdr:colOff>
      <xdr:row>62</xdr:row>
      <xdr:rowOff>11430</xdr:rowOff>
    </xdr:from>
    <xdr:to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45085</xdr:colOff>
      <xdr:row>62</xdr:row>
      <xdr:rowOff>11430</xdr:rowOff>
    </xdr:from>
    <xdr:to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5715</xdr:colOff>
      <xdr:row>16</xdr:row>
      <xdr:rowOff>0</xdr:rowOff>
    </xdr:from>
    <xdr:to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11430</xdr:colOff>
      <xdr:row>37</xdr:row>
      <xdr:rowOff>0</xdr:rowOff>
    </xdr:from>
    <xdr:to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5715</xdr:colOff>
      <xdr:row>37</xdr:row>
      <xdr:rowOff>0</xdr:rowOff>
    </xdr:from>
    <xdr:to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43815</xdr:colOff>
      <xdr:row>63</xdr:row>
      <xdr:rowOff>57150</xdr:rowOff>
    </xdr:from>
    <xdr:to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【275.4】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R88"/>
  <sheetViews>
    <sheetView showGridLines="0" tabSelected="1" topLeftCell="BU52" zoomScaleSheetLayoutView="70" workbookViewId="0">
      <selection activeCell="ND66" sqref="ND66:NR82"/>
    </sheetView>
  </sheetViews>
  <sheetFormatPr defaultColWidth="2.625" defaultRowHeight="13.5"/>
  <cols>
    <col min="1" max="1" width="2.625" style="1"/>
    <col min="2" max="2" width="0.875" style="1" customWidth="1"/>
    <col min="3" max="244" width="0.625" style="1" customWidth="1"/>
    <col min="245" max="245" width="0.875" style="1" customWidth="1"/>
    <col min="246" max="366" width="0.625" style="1" customWidth="1"/>
    <col min="367" max="367" width="2.625" style="1"/>
    <col min="368" max="382" width="3.125" style="1" customWidth="1"/>
    <col min="383" max="16384" width="2.625" style="1"/>
  </cols>
  <sheetData>
    <row r="1" spans="1:382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</row>
    <row r="2" spans="1:382" ht="9.75" customHeight="1">
      <c r="A2" s="3"/>
      <c r="B2" s="113" t="s">
        <v>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  <c r="IX2" s="113"/>
      <c r="IY2" s="113"/>
      <c r="IZ2" s="113"/>
      <c r="JA2" s="113"/>
      <c r="JB2" s="113"/>
      <c r="JC2" s="113"/>
      <c r="JD2" s="113"/>
      <c r="JE2" s="113"/>
      <c r="JF2" s="113"/>
      <c r="JG2" s="113"/>
      <c r="JH2" s="113"/>
      <c r="JI2" s="113"/>
      <c r="JJ2" s="113"/>
      <c r="JK2" s="113"/>
      <c r="JL2" s="113"/>
      <c r="JM2" s="113"/>
      <c r="JN2" s="113"/>
      <c r="JO2" s="113"/>
      <c r="JP2" s="113"/>
      <c r="JQ2" s="113"/>
      <c r="JR2" s="113"/>
      <c r="JS2" s="113"/>
      <c r="JT2" s="113"/>
      <c r="JU2" s="113"/>
      <c r="JV2" s="113"/>
      <c r="JW2" s="113"/>
      <c r="JX2" s="113"/>
      <c r="JY2" s="113"/>
      <c r="JZ2" s="113"/>
      <c r="KA2" s="113"/>
      <c r="KB2" s="113"/>
      <c r="KC2" s="113"/>
      <c r="KD2" s="113"/>
      <c r="KE2" s="113"/>
      <c r="KF2" s="113"/>
      <c r="KG2" s="113"/>
      <c r="KH2" s="113"/>
      <c r="KI2" s="113"/>
      <c r="KJ2" s="113"/>
      <c r="KK2" s="113"/>
      <c r="KL2" s="113"/>
      <c r="KM2" s="113"/>
      <c r="KN2" s="113"/>
      <c r="KO2" s="113"/>
      <c r="KP2" s="113"/>
      <c r="KQ2" s="113"/>
      <c r="KR2" s="113"/>
      <c r="KS2" s="113"/>
      <c r="KT2" s="113"/>
      <c r="KU2" s="113"/>
      <c r="KV2" s="113"/>
      <c r="KW2" s="113"/>
      <c r="KX2" s="113"/>
      <c r="KY2" s="113"/>
      <c r="KZ2" s="113"/>
      <c r="LA2" s="113"/>
      <c r="LB2" s="113"/>
      <c r="LC2" s="113"/>
      <c r="LD2" s="113"/>
      <c r="LE2" s="113"/>
      <c r="LF2" s="113"/>
      <c r="LG2" s="113"/>
      <c r="LH2" s="113"/>
      <c r="LI2" s="113"/>
      <c r="LJ2" s="113"/>
      <c r="LK2" s="113"/>
      <c r="LL2" s="113"/>
      <c r="LM2" s="113"/>
      <c r="LN2" s="113"/>
      <c r="LO2" s="113"/>
      <c r="LP2" s="113"/>
      <c r="LQ2" s="113"/>
      <c r="LR2" s="113"/>
      <c r="LS2" s="113"/>
      <c r="LT2" s="113"/>
      <c r="LU2" s="113"/>
      <c r="LV2" s="113"/>
      <c r="LW2" s="113"/>
      <c r="LX2" s="113"/>
      <c r="LY2" s="113"/>
      <c r="LZ2" s="113"/>
      <c r="MA2" s="113"/>
      <c r="MB2" s="113"/>
      <c r="MC2" s="113"/>
      <c r="MD2" s="113"/>
      <c r="ME2" s="113"/>
      <c r="MF2" s="113"/>
      <c r="MG2" s="113"/>
      <c r="MH2" s="113"/>
      <c r="MI2" s="113"/>
      <c r="MJ2" s="113"/>
      <c r="MK2" s="113"/>
      <c r="ML2" s="113"/>
      <c r="MM2" s="113"/>
      <c r="MN2" s="113"/>
      <c r="MO2" s="113"/>
      <c r="MP2" s="113"/>
      <c r="MQ2" s="113"/>
      <c r="MR2" s="113"/>
      <c r="MS2" s="113"/>
      <c r="MT2" s="113"/>
      <c r="MU2" s="113"/>
      <c r="MV2" s="113"/>
      <c r="MW2" s="113"/>
      <c r="MX2" s="113"/>
      <c r="MY2" s="113"/>
      <c r="MZ2" s="113"/>
      <c r="NA2" s="113"/>
      <c r="NB2" s="113"/>
      <c r="NC2" s="113"/>
      <c r="ND2" s="113"/>
      <c r="NE2" s="113"/>
      <c r="NF2" s="113"/>
      <c r="NG2" s="113"/>
      <c r="NH2" s="113"/>
      <c r="NI2" s="113"/>
      <c r="NJ2" s="113"/>
      <c r="NK2" s="113"/>
      <c r="NL2" s="113"/>
      <c r="NM2" s="113"/>
      <c r="NN2" s="113"/>
      <c r="NO2" s="113"/>
      <c r="NP2" s="113"/>
      <c r="NQ2" s="113"/>
      <c r="NR2" s="113"/>
    </row>
    <row r="3" spans="1:382" ht="9.75" customHeight="1">
      <c r="A3" s="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  <c r="IW3" s="113"/>
      <c r="IX3" s="113"/>
      <c r="IY3" s="113"/>
      <c r="IZ3" s="113"/>
      <c r="JA3" s="113"/>
      <c r="JB3" s="113"/>
      <c r="JC3" s="113"/>
      <c r="JD3" s="113"/>
      <c r="JE3" s="113"/>
      <c r="JF3" s="113"/>
      <c r="JG3" s="113"/>
      <c r="JH3" s="113"/>
      <c r="JI3" s="113"/>
      <c r="JJ3" s="113"/>
      <c r="JK3" s="113"/>
      <c r="JL3" s="113"/>
      <c r="JM3" s="113"/>
      <c r="JN3" s="113"/>
      <c r="JO3" s="113"/>
      <c r="JP3" s="113"/>
      <c r="JQ3" s="113"/>
      <c r="JR3" s="113"/>
      <c r="JS3" s="113"/>
      <c r="JT3" s="113"/>
      <c r="JU3" s="113"/>
      <c r="JV3" s="113"/>
      <c r="JW3" s="113"/>
      <c r="JX3" s="113"/>
      <c r="JY3" s="113"/>
      <c r="JZ3" s="113"/>
      <c r="KA3" s="113"/>
      <c r="KB3" s="113"/>
      <c r="KC3" s="113"/>
      <c r="KD3" s="113"/>
      <c r="KE3" s="113"/>
      <c r="KF3" s="113"/>
      <c r="KG3" s="113"/>
      <c r="KH3" s="113"/>
      <c r="KI3" s="113"/>
      <c r="KJ3" s="113"/>
      <c r="KK3" s="113"/>
      <c r="KL3" s="113"/>
      <c r="KM3" s="113"/>
      <c r="KN3" s="113"/>
      <c r="KO3" s="113"/>
      <c r="KP3" s="113"/>
      <c r="KQ3" s="113"/>
      <c r="KR3" s="113"/>
      <c r="KS3" s="113"/>
      <c r="KT3" s="113"/>
      <c r="KU3" s="113"/>
      <c r="KV3" s="113"/>
      <c r="KW3" s="113"/>
      <c r="KX3" s="113"/>
      <c r="KY3" s="113"/>
      <c r="KZ3" s="113"/>
      <c r="LA3" s="113"/>
      <c r="LB3" s="113"/>
      <c r="LC3" s="113"/>
      <c r="LD3" s="113"/>
      <c r="LE3" s="113"/>
      <c r="LF3" s="113"/>
      <c r="LG3" s="113"/>
      <c r="LH3" s="113"/>
      <c r="LI3" s="113"/>
      <c r="LJ3" s="113"/>
      <c r="LK3" s="113"/>
      <c r="LL3" s="113"/>
      <c r="LM3" s="113"/>
      <c r="LN3" s="113"/>
      <c r="LO3" s="113"/>
      <c r="LP3" s="113"/>
      <c r="LQ3" s="113"/>
      <c r="LR3" s="113"/>
      <c r="LS3" s="113"/>
      <c r="LT3" s="113"/>
      <c r="LU3" s="113"/>
      <c r="LV3" s="113"/>
      <c r="LW3" s="113"/>
      <c r="LX3" s="113"/>
      <c r="LY3" s="113"/>
      <c r="LZ3" s="113"/>
      <c r="MA3" s="113"/>
      <c r="MB3" s="113"/>
      <c r="MC3" s="113"/>
      <c r="MD3" s="113"/>
      <c r="ME3" s="113"/>
      <c r="MF3" s="113"/>
      <c r="MG3" s="113"/>
      <c r="MH3" s="113"/>
      <c r="MI3" s="113"/>
      <c r="MJ3" s="113"/>
      <c r="MK3" s="113"/>
      <c r="ML3" s="113"/>
      <c r="MM3" s="113"/>
      <c r="MN3" s="113"/>
      <c r="MO3" s="113"/>
      <c r="MP3" s="113"/>
      <c r="MQ3" s="113"/>
      <c r="MR3" s="113"/>
      <c r="MS3" s="113"/>
      <c r="MT3" s="113"/>
      <c r="MU3" s="113"/>
      <c r="MV3" s="113"/>
      <c r="MW3" s="113"/>
      <c r="MX3" s="113"/>
      <c r="MY3" s="113"/>
      <c r="MZ3" s="113"/>
      <c r="NA3" s="113"/>
      <c r="NB3" s="113"/>
      <c r="NC3" s="113"/>
      <c r="ND3" s="113"/>
      <c r="NE3" s="113"/>
      <c r="NF3" s="113"/>
      <c r="NG3" s="113"/>
      <c r="NH3" s="113"/>
      <c r="NI3" s="113"/>
      <c r="NJ3" s="113"/>
      <c r="NK3" s="113"/>
      <c r="NL3" s="113"/>
      <c r="NM3" s="113"/>
      <c r="NN3" s="113"/>
      <c r="NO3" s="113"/>
      <c r="NP3" s="113"/>
      <c r="NQ3" s="113"/>
      <c r="NR3" s="113"/>
    </row>
    <row r="4" spans="1:382" ht="9.75" customHeight="1">
      <c r="A4" s="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</row>
    <row r="5" spans="1:382" ht="9.75" customHeight="1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</row>
    <row r="6" spans="1:382" ht="18.75" customHeight="1">
      <c r="A6" s="3"/>
      <c r="B6" s="76" t="str">
        <f>データ!H6&amp;"　"&amp;データ!I6</f>
        <v>鳥取県倉吉市　市営倉吉駅前駐車場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3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</row>
    <row r="7" spans="1:382" ht="18.75" customHeight="1">
      <c r="A7" s="3"/>
      <c r="B7" s="77" t="s">
        <v>5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9"/>
      <c r="AQ7" s="77" t="s">
        <v>2</v>
      </c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9"/>
      <c r="CF7" s="77" t="s">
        <v>3</v>
      </c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9"/>
      <c r="DU7" s="80" t="s">
        <v>9</v>
      </c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1" t="s">
        <v>7</v>
      </c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81" t="s">
        <v>12</v>
      </c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 t="s">
        <v>10</v>
      </c>
      <c r="JR7" s="81"/>
      <c r="JS7" s="81"/>
      <c r="JT7" s="81"/>
      <c r="JU7" s="81"/>
      <c r="JV7" s="81"/>
      <c r="JW7" s="81"/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 t="s">
        <v>6</v>
      </c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6"/>
      <c r="ND7" s="8" t="s">
        <v>13</v>
      </c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27"/>
    </row>
    <row r="8" spans="1:382" ht="18.75" customHeight="1">
      <c r="A8" s="3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6" t="s">
        <v>127</v>
      </c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7">
        <f>データ!U7</f>
        <v>3689</v>
      </c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6"/>
      <c r="ND8" s="88" t="s">
        <v>15</v>
      </c>
      <c r="NE8" s="89"/>
      <c r="NF8" s="41" t="s">
        <v>16</v>
      </c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6"/>
    </row>
    <row r="9" spans="1:382" ht="18.75" customHeight="1">
      <c r="A9" s="3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9"/>
      <c r="AQ9" s="77" t="s">
        <v>19</v>
      </c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9"/>
      <c r="CF9" s="77" t="s">
        <v>22</v>
      </c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9"/>
      <c r="DU9" s="81" t="s">
        <v>24</v>
      </c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81" t="s">
        <v>26</v>
      </c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 t="s">
        <v>27</v>
      </c>
      <c r="JR9" s="81"/>
      <c r="JS9" s="81"/>
      <c r="JT9" s="81"/>
      <c r="JU9" s="81"/>
      <c r="JV9" s="81"/>
      <c r="JW9" s="81"/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 t="s">
        <v>29</v>
      </c>
      <c r="LK9" s="81"/>
      <c r="LL9" s="81"/>
      <c r="LM9" s="81"/>
      <c r="LN9" s="81"/>
      <c r="LO9" s="81"/>
      <c r="LP9" s="81"/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6"/>
      <c r="ND9" s="90" t="s">
        <v>31</v>
      </c>
      <c r="NE9" s="91"/>
      <c r="NF9" s="42" t="s">
        <v>33</v>
      </c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7"/>
    </row>
    <row r="10" spans="1:382" ht="18.75" customHeight="1">
      <c r="A10" s="3"/>
      <c r="B10" s="92" t="str">
        <f>データ!O7</f>
        <v>該当数値なし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4"/>
      <c r="AQ10" s="82" t="str">
        <f>データ!P7</f>
        <v>その他駐車場</v>
      </c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4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7">
        <f>データ!R7</f>
        <v>42</v>
      </c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87">
        <f>データ!V7</f>
        <v>110</v>
      </c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>
        <f>データ!W7</f>
        <v>100</v>
      </c>
      <c r="JR10" s="87"/>
      <c r="JS10" s="87"/>
      <c r="JT10" s="87"/>
      <c r="JU10" s="87"/>
      <c r="JV10" s="87"/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3"/>
      <c r="ND10" s="95" t="s">
        <v>14</v>
      </c>
      <c r="NE10" s="96"/>
      <c r="NF10" s="43" t="s">
        <v>34</v>
      </c>
      <c r="NG10" s="34"/>
      <c r="NH10" s="34"/>
      <c r="NI10" s="34"/>
      <c r="NJ10" s="34"/>
      <c r="NK10" s="34"/>
      <c r="NL10" s="34"/>
      <c r="NM10" s="34"/>
      <c r="NN10" s="34"/>
      <c r="NO10" s="34"/>
      <c r="NP10" s="34"/>
      <c r="NQ10" s="37"/>
    </row>
    <row r="11" spans="1:382" ht="9.75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3"/>
      <c r="ND11" s="114" t="s">
        <v>8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3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>
      <c r="A14" s="4"/>
      <c r="B14" s="8"/>
      <c r="C14" s="14"/>
      <c r="D14" s="14"/>
      <c r="E14" s="14"/>
      <c r="F14" s="14"/>
      <c r="G14" s="14"/>
      <c r="H14" s="116" t="s">
        <v>30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4"/>
      <c r="IG14" s="14"/>
      <c r="IH14" s="14"/>
      <c r="II14" s="14"/>
      <c r="IJ14" s="27"/>
      <c r="IK14" s="14"/>
      <c r="IL14" s="14"/>
      <c r="IM14" s="14"/>
      <c r="IN14" s="14"/>
      <c r="IO14" s="14"/>
      <c r="IP14" s="116" t="s">
        <v>37</v>
      </c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4"/>
      <c r="MX14" s="14"/>
      <c r="MY14" s="14"/>
      <c r="MZ14" s="14"/>
      <c r="NA14" s="14"/>
      <c r="NB14" s="27"/>
      <c r="NC14" s="3"/>
      <c r="ND14" s="97" t="s">
        <v>40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>
      <c r="A15" s="3"/>
      <c r="B15" s="9"/>
      <c r="C15" s="15"/>
      <c r="D15" s="15"/>
      <c r="E15" s="15"/>
      <c r="F15" s="15"/>
      <c r="G15" s="15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5"/>
      <c r="IG15" s="15"/>
      <c r="IH15" s="15"/>
      <c r="II15" s="15"/>
      <c r="IJ15" s="28"/>
      <c r="IK15" s="15"/>
      <c r="IL15" s="15"/>
      <c r="IM15" s="15"/>
      <c r="IN15" s="15"/>
      <c r="IO15" s="15"/>
      <c r="IP15" s="117"/>
      <c r="IQ15" s="117"/>
      <c r="IR15" s="117"/>
      <c r="IS15" s="117"/>
      <c r="IT15" s="117"/>
      <c r="IU15" s="117"/>
      <c r="IV15" s="117"/>
      <c r="IW15" s="117"/>
      <c r="IX15" s="117"/>
      <c r="IY15" s="117"/>
      <c r="IZ15" s="117"/>
      <c r="JA15" s="117"/>
      <c r="JB15" s="117"/>
      <c r="JC15" s="117"/>
      <c r="JD15" s="117"/>
      <c r="JE15" s="117"/>
      <c r="JF15" s="117"/>
      <c r="JG15" s="117"/>
      <c r="JH15" s="117"/>
      <c r="JI15" s="117"/>
      <c r="JJ15" s="117"/>
      <c r="JK15" s="117"/>
      <c r="JL15" s="117"/>
      <c r="JM15" s="117"/>
      <c r="JN15" s="117"/>
      <c r="JO15" s="117"/>
      <c r="JP15" s="117"/>
      <c r="JQ15" s="117"/>
      <c r="JR15" s="117"/>
      <c r="JS15" s="117"/>
      <c r="JT15" s="117"/>
      <c r="JU15" s="117"/>
      <c r="JV15" s="117"/>
      <c r="JW15" s="117"/>
      <c r="JX15" s="117"/>
      <c r="JY15" s="117"/>
      <c r="JZ15" s="117"/>
      <c r="KA15" s="117"/>
      <c r="KB15" s="117"/>
      <c r="KC15" s="117"/>
      <c r="KD15" s="117"/>
      <c r="KE15" s="117"/>
      <c r="KF15" s="117"/>
      <c r="KG15" s="117"/>
      <c r="KH15" s="117"/>
      <c r="KI15" s="117"/>
      <c r="KJ15" s="117"/>
      <c r="KK15" s="117"/>
      <c r="KL15" s="117"/>
      <c r="KM15" s="117"/>
      <c r="KN15" s="117"/>
      <c r="KO15" s="117"/>
      <c r="KP15" s="117"/>
      <c r="KQ15" s="117"/>
      <c r="KR15" s="117"/>
      <c r="KS15" s="117"/>
      <c r="KT15" s="117"/>
      <c r="KU15" s="117"/>
      <c r="KV15" s="117"/>
      <c r="KW15" s="117"/>
      <c r="KX15" s="117"/>
      <c r="KY15" s="117"/>
      <c r="KZ15" s="117"/>
      <c r="LA15" s="117"/>
      <c r="LB15" s="117"/>
      <c r="LC15" s="117"/>
      <c r="LD15" s="117"/>
      <c r="LE15" s="117"/>
      <c r="LF15" s="117"/>
      <c r="LG15" s="117"/>
      <c r="LH15" s="117"/>
      <c r="LI15" s="117"/>
      <c r="LJ15" s="117"/>
      <c r="LK15" s="117"/>
      <c r="LL15" s="117"/>
      <c r="LM15" s="117"/>
      <c r="LN15" s="117"/>
      <c r="LO15" s="117"/>
      <c r="LP15" s="117"/>
      <c r="LQ15" s="117"/>
      <c r="LR15" s="117"/>
      <c r="LS15" s="117"/>
      <c r="LT15" s="117"/>
      <c r="LU15" s="117"/>
      <c r="LV15" s="117"/>
      <c r="LW15" s="117"/>
      <c r="LX15" s="117"/>
      <c r="LY15" s="117"/>
      <c r="LZ15" s="117"/>
      <c r="MA15" s="117"/>
      <c r="MB15" s="117"/>
      <c r="MC15" s="117"/>
      <c r="MD15" s="117"/>
      <c r="ME15" s="117"/>
      <c r="MF15" s="117"/>
      <c r="MG15" s="117"/>
      <c r="MH15" s="117"/>
      <c r="MI15" s="117"/>
      <c r="MJ15" s="117"/>
      <c r="MK15" s="117"/>
      <c r="ML15" s="117"/>
      <c r="MM15" s="117"/>
      <c r="MN15" s="117"/>
      <c r="MO15" s="117"/>
      <c r="MP15" s="117"/>
      <c r="MQ15" s="117"/>
      <c r="MR15" s="117"/>
      <c r="MS15" s="117"/>
      <c r="MT15" s="117"/>
      <c r="MU15" s="117"/>
      <c r="MV15" s="117"/>
      <c r="MW15" s="15"/>
      <c r="MX15" s="15"/>
      <c r="MY15" s="15"/>
      <c r="MZ15" s="15"/>
      <c r="NA15" s="15"/>
      <c r="NB15" s="28"/>
      <c r="NC15" s="3"/>
      <c r="ND15" s="129" t="s">
        <v>93</v>
      </c>
      <c r="NE15" s="130"/>
      <c r="NF15" s="130"/>
      <c r="NG15" s="130"/>
      <c r="NH15" s="130"/>
      <c r="NI15" s="130"/>
      <c r="NJ15" s="130"/>
      <c r="NK15" s="130"/>
      <c r="NL15" s="130"/>
      <c r="NM15" s="130"/>
      <c r="NN15" s="130"/>
      <c r="NO15" s="130"/>
      <c r="NP15" s="130"/>
      <c r="NQ15" s="130"/>
      <c r="NR15" s="131"/>
    </row>
    <row r="16" spans="1:382" ht="13.5" customHeight="1">
      <c r="A16" s="3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5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5"/>
      <c r="NC16" s="3"/>
      <c r="ND16" s="129"/>
      <c r="NE16" s="130"/>
      <c r="NF16" s="130"/>
      <c r="NG16" s="130"/>
      <c r="NH16" s="130"/>
      <c r="NI16" s="130"/>
      <c r="NJ16" s="130"/>
      <c r="NK16" s="130"/>
      <c r="NL16" s="130"/>
      <c r="NM16" s="130"/>
      <c r="NN16" s="130"/>
      <c r="NO16" s="130"/>
      <c r="NP16" s="130"/>
      <c r="NQ16" s="130"/>
      <c r="NR16" s="131"/>
    </row>
    <row r="17" spans="1:382" ht="13.5" customHeight="1">
      <c r="A17" s="3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16"/>
      <c r="CZ17" s="7"/>
      <c r="DA17" s="7"/>
      <c r="DB17" s="7"/>
      <c r="DC17" s="7"/>
      <c r="DD17" s="7"/>
      <c r="DE17" s="7"/>
      <c r="DF17" s="7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16"/>
      <c r="IF17" s="16"/>
      <c r="IG17" s="16"/>
      <c r="IH17" s="16"/>
      <c r="II17" s="16"/>
      <c r="IJ17" s="29"/>
      <c r="IK17" s="16"/>
      <c r="IL17" s="16"/>
      <c r="IM17" s="16"/>
      <c r="IN17" s="16"/>
      <c r="IO17" s="16"/>
      <c r="IP17" s="16"/>
      <c r="IQ17" s="16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5"/>
      <c r="NC17" s="3"/>
      <c r="ND17" s="129"/>
      <c r="NE17" s="130"/>
      <c r="NF17" s="130"/>
      <c r="NG17" s="130"/>
      <c r="NH17" s="130"/>
      <c r="NI17" s="130"/>
      <c r="NJ17" s="130"/>
      <c r="NK17" s="130"/>
      <c r="NL17" s="130"/>
      <c r="NM17" s="130"/>
      <c r="NN17" s="130"/>
      <c r="NO17" s="130"/>
      <c r="NP17" s="130"/>
      <c r="NQ17" s="130"/>
      <c r="NR17" s="131"/>
    </row>
    <row r="18" spans="1:382" ht="13.5" customHeight="1">
      <c r="A18" s="3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16"/>
      <c r="CZ18" s="7"/>
      <c r="DA18" s="7"/>
      <c r="DB18" s="7"/>
      <c r="DC18" s="7"/>
      <c r="DD18" s="7"/>
      <c r="DE18" s="7"/>
      <c r="DF18" s="7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16"/>
      <c r="IF18" s="16"/>
      <c r="IG18" s="16"/>
      <c r="IH18" s="16"/>
      <c r="II18" s="16"/>
      <c r="IJ18" s="29"/>
      <c r="IK18" s="16"/>
      <c r="IL18" s="16"/>
      <c r="IM18" s="16"/>
      <c r="IN18" s="16"/>
      <c r="IO18" s="16"/>
      <c r="IP18" s="16"/>
      <c r="IQ18" s="16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5"/>
      <c r="NC18" s="3"/>
      <c r="ND18" s="129"/>
      <c r="NE18" s="130"/>
      <c r="NF18" s="130"/>
      <c r="NG18" s="130"/>
      <c r="NH18" s="130"/>
      <c r="NI18" s="130"/>
      <c r="NJ18" s="130"/>
      <c r="NK18" s="130"/>
      <c r="NL18" s="130"/>
      <c r="NM18" s="130"/>
      <c r="NN18" s="130"/>
      <c r="NO18" s="130"/>
      <c r="NP18" s="130"/>
      <c r="NQ18" s="130"/>
      <c r="NR18" s="131"/>
    </row>
    <row r="19" spans="1:382" ht="13.5" customHeight="1">
      <c r="A19" s="3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5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5"/>
      <c r="NC19" s="3"/>
      <c r="ND19" s="129"/>
      <c r="NE19" s="130"/>
      <c r="NF19" s="130"/>
      <c r="NG19" s="130"/>
      <c r="NH19" s="130"/>
      <c r="NI19" s="130"/>
      <c r="NJ19" s="130"/>
      <c r="NK19" s="130"/>
      <c r="NL19" s="130"/>
      <c r="NM19" s="130"/>
      <c r="NN19" s="130"/>
      <c r="NO19" s="130"/>
      <c r="NP19" s="130"/>
      <c r="NQ19" s="130"/>
      <c r="NR19" s="131"/>
    </row>
    <row r="20" spans="1:382" ht="13.5" customHeight="1">
      <c r="A20" s="3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5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5"/>
      <c r="NC20" s="3"/>
      <c r="ND20" s="129"/>
      <c r="NE20" s="130"/>
      <c r="NF20" s="130"/>
      <c r="NG20" s="130"/>
      <c r="NH20" s="130"/>
      <c r="NI20" s="130"/>
      <c r="NJ20" s="130"/>
      <c r="NK20" s="130"/>
      <c r="NL20" s="130"/>
      <c r="NM20" s="130"/>
      <c r="NN20" s="130"/>
      <c r="NO20" s="130"/>
      <c r="NP20" s="130"/>
      <c r="NQ20" s="130"/>
      <c r="NR20" s="131"/>
    </row>
    <row r="21" spans="1:382" ht="13.5" customHeight="1">
      <c r="A21" s="3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5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5"/>
      <c r="NC21" s="3"/>
      <c r="ND21" s="129"/>
      <c r="NE21" s="130"/>
      <c r="NF21" s="130"/>
      <c r="NG21" s="130"/>
      <c r="NH21" s="130"/>
      <c r="NI21" s="130"/>
      <c r="NJ21" s="130"/>
      <c r="NK21" s="130"/>
      <c r="NL21" s="130"/>
      <c r="NM21" s="130"/>
      <c r="NN21" s="130"/>
      <c r="NO21" s="130"/>
      <c r="NP21" s="130"/>
      <c r="NQ21" s="130"/>
      <c r="NR21" s="131"/>
    </row>
    <row r="22" spans="1:382" ht="13.5" customHeight="1">
      <c r="A22" s="3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5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5"/>
      <c r="NC22" s="3"/>
      <c r="ND22" s="129"/>
      <c r="NE22" s="130"/>
      <c r="NF22" s="130"/>
      <c r="NG22" s="130"/>
      <c r="NH22" s="130"/>
      <c r="NI22" s="130"/>
      <c r="NJ22" s="130"/>
      <c r="NK22" s="130"/>
      <c r="NL22" s="130"/>
      <c r="NM22" s="130"/>
      <c r="NN22" s="130"/>
      <c r="NO22" s="130"/>
      <c r="NP22" s="130"/>
      <c r="NQ22" s="130"/>
      <c r="NR22" s="131"/>
    </row>
    <row r="23" spans="1:382" ht="13.5" customHeight="1">
      <c r="A23" s="3"/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5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5"/>
      <c r="NC23" s="3"/>
      <c r="ND23" s="129"/>
      <c r="NE23" s="130"/>
      <c r="NF23" s="130"/>
      <c r="NG23" s="130"/>
      <c r="NH23" s="130"/>
      <c r="NI23" s="130"/>
      <c r="NJ23" s="130"/>
      <c r="NK23" s="130"/>
      <c r="NL23" s="130"/>
      <c r="NM23" s="130"/>
      <c r="NN23" s="130"/>
      <c r="NO23" s="130"/>
      <c r="NP23" s="130"/>
      <c r="NQ23" s="130"/>
      <c r="NR23" s="131"/>
    </row>
    <row r="24" spans="1:382" ht="13.5" customHeight="1">
      <c r="A24" s="3"/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5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5"/>
      <c r="NC24" s="3"/>
      <c r="ND24" s="129"/>
      <c r="NE24" s="130"/>
      <c r="NF24" s="130"/>
      <c r="NG24" s="130"/>
      <c r="NH24" s="130"/>
      <c r="NI24" s="130"/>
      <c r="NJ24" s="130"/>
      <c r="NK24" s="130"/>
      <c r="NL24" s="130"/>
      <c r="NM24" s="130"/>
      <c r="NN24" s="130"/>
      <c r="NO24" s="130"/>
      <c r="NP24" s="130"/>
      <c r="NQ24" s="130"/>
      <c r="NR24" s="131"/>
    </row>
    <row r="25" spans="1:382" ht="13.5" customHeight="1">
      <c r="A25" s="3"/>
      <c r="B25" s="1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5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5"/>
      <c r="NC25" s="3"/>
      <c r="ND25" s="129"/>
      <c r="NE25" s="130"/>
      <c r="NF25" s="130"/>
      <c r="NG25" s="130"/>
      <c r="NH25" s="130"/>
      <c r="NI25" s="130"/>
      <c r="NJ25" s="130"/>
      <c r="NK25" s="130"/>
      <c r="NL25" s="130"/>
      <c r="NM25" s="130"/>
      <c r="NN25" s="130"/>
      <c r="NO25" s="130"/>
      <c r="NP25" s="130"/>
      <c r="NQ25" s="130"/>
      <c r="NR25" s="131"/>
    </row>
    <row r="26" spans="1:382" ht="13.5" customHeight="1">
      <c r="A26" s="3"/>
      <c r="B26" s="1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5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5"/>
      <c r="NC26" s="3"/>
      <c r="ND26" s="129"/>
      <c r="NE26" s="130"/>
      <c r="NF26" s="130"/>
      <c r="NG26" s="130"/>
      <c r="NH26" s="130"/>
      <c r="NI26" s="130"/>
      <c r="NJ26" s="130"/>
      <c r="NK26" s="130"/>
      <c r="NL26" s="130"/>
      <c r="NM26" s="130"/>
      <c r="NN26" s="130"/>
      <c r="NO26" s="130"/>
      <c r="NP26" s="130"/>
      <c r="NQ26" s="130"/>
      <c r="NR26" s="131"/>
    </row>
    <row r="27" spans="1:382" ht="13.5" customHeight="1">
      <c r="A27" s="3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5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5"/>
      <c r="NC27" s="3"/>
      <c r="ND27" s="129"/>
      <c r="NE27" s="130"/>
      <c r="NF27" s="130"/>
      <c r="NG27" s="130"/>
      <c r="NH27" s="130"/>
      <c r="NI27" s="130"/>
      <c r="NJ27" s="130"/>
      <c r="NK27" s="130"/>
      <c r="NL27" s="130"/>
      <c r="NM27" s="130"/>
      <c r="NN27" s="130"/>
      <c r="NO27" s="130"/>
      <c r="NP27" s="130"/>
      <c r="NQ27" s="130"/>
      <c r="NR27" s="131"/>
    </row>
    <row r="28" spans="1:382" ht="13.5" customHeight="1">
      <c r="A28" s="3"/>
      <c r="B28" s="1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5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5"/>
      <c r="NC28" s="3"/>
      <c r="ND28" s="129"/>
      <c r="NE28" s="130"/>
      <c r="NF28" s="130"/>
      <c r="NG28" s="130"/>
      <c r="NH28" s="130"/>
      <c r="NI28" s="130"/>
      <c r="NJ28" s="130"/>
      <c r="NK28" s="130"/>
      <c r="NL28" s="130"/>
      <c r="NM28" s="130"/>
      <c r="NN28" s="130"/>
      <c r="NO28" s="130"/>
      <c r="NP28" s="130"/>
      <c r="NQ28" s="130"/>
      <c r="NR28" s="131"/>
    </row>
    <row r="29" spans="1:382" ht="13.5" customHeight="1">
      <c r="A29" s="3"/>
      <c r="B29" s="10"/>
      <c r="C29" s="7"/>
      <c r="D29" s="7"/>
      <c r="E29" s="7"/>
      <c r="F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5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5"/>
      <c r="NC29" s="3"/>
      <c r="ND29" s="129"/>
      <c r="NE29" s="130"/>
      <c r="NF29" s="130"/>
      <c r="NG29" s="130"/>
      <c r="NH29" s="130"/>
      <c r="NI29" s="130"/>
      <c r="NJ29" s="130"/>
      <c r="NK29" s="130"/>
      <c r="NL29" s="130"/>
      <c r="NM29" s="130"/>
      <c r="NN29" s="130"/>
      <c r="NO29" s="130"/>
      <c r="NP29" s="130"/>
      <c r="NQ29" s="130"/>
      <c r="NR29" s="131"/>
    </row>
    <row r="30" spans="1:382" ht="13.5" customHeight="1">
      <c r="A30" s="3"/>
      <c r="B30" s="10"/>
      <c r="C30" s="7"/>
      <c r="D30" s="7"/>
      <c r="E30" s="7"/>
      <c r="F30" s="7"/>
      <c r="I30" s="7"/>
      <c r="J30" s="7"/>
      <c r="K30" s="7"/>
      <c r="L30" s="7"/>
      <c r="M30" s="7"/>
      <c r="N30" s="7"/>
      <c r="O30" s="7"/>
      <c r="P30" s="7"/>
      <c r="Q30" s="7"/>
      <c r="R30" s="23"/>
      <c r="S30" s="23"/>
      <c r="T30" s="23"/>
      <c r="U30" s="100">
        <f>データ!$B$11</f>
        <v>40909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>
        <f>データ!$C$11</f>
        <v>41275</v>
      </c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>
        <f>データ!$D$11</f>
        <v>41640</v>
      </c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>
        <f>データ!$E$11</f>
        <v>42005</v>
      </c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>
        <f>データ!$F$11</f>
        <v>42370</v>
      </c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7"/>
      <c r="EB30" s="7"/>
      <c r="EC30" s="7"/>
      <c r="ED30" s="7"/>
      <c r="EE30" s="7"/>
      <c r="EF30" s="7"/>
      <c r="EG30" s="7"/>
      <c r="EH30" s="7"/>
      <c r="EI30" s="23"/>
      <c r="EJ30" s="23"/>
      <c r="EK30" s="23"/>
      <c r="EL30" s="100">
        <f>データ!$B$11</f>
        <v>40909</v>
      </c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>
        <f>データ!$C$11</f>
        <v>41275</v>
      </c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>
        <f>データ!$D$11</f>
        <v>41640</v>
      </c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>
        <f>データ!$E$11</f>
        <v>42005</v>
      </c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>
        <f>データ!$F$11</f>
        <v>42370</v>
      </c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23"/>
      <c r="ID30" s="23"/>
      <c r="IE30" s="23"/>
      <c r="IF30" s="23"/>
      <c r="IG30" s="23"/>
      <c r="IH30" s="23"/>
      <c r="II30" s="23"/>
      <c r="IJ30" s="30"/>
      <c r="IK30" s="23"/>
      <c r="IL30" s="23"/>
      <c r="IM30" s="23"/>
      <c r="IN30" s="23"/>
      <c r="IO30" s="23"/>
      <c r="IP30" s="23"/>
      <c r="IQ30" s="23"/>
      <c r="IR30" s="7"/>
      <c r="IS30" s="7"/>
      <c r="IT30" s="7"/>
      <c r="IU30" s="7"/>
      <c r="IV30" s="7"/>
      <c r="IW30" s="7"/>
      <c r="IX30" s="7"/>
      <c r="IY30" s="7"/>
      <c r="IZ30" s="23"/>
      <c r="JA30" s="23"/>
      <c r="JB30" s="23"/>
      <c r="JC30" s="100">
        <f>データ!$B$11</f>
        <v>40909</v>
      </c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>
        <f>データ!$C$11</f>
        <v>41275</v>
      </c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>
        <f>データ!$D$11</f>
        <v>41640</v>
      </c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>
        <f>データ!$E$11</f>
        <v>42005</v>
      </c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>
        <f>データ!$F$11</f>
        <v>42370</v>
      </c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7"/>
      <c r="MU30" s="7"/>
      <c r="MV30" s="7"/>
      <c r="MW30" s="7"/>
      <c r="MX30" s="7"/>
      <c r="MY30" s="7"/>
      <c r="MZ30" s="7"/>
      <c r="NA30" s="7"/>
      <c r="NB30" s="5"/>
      <c r="NC30" s="3"/>
      <c r="ND30" s="129"/>
      <c r="NE30" s="130"/>
      <c r="NF30" s="130"/>
      <c r="NG30" s="130"/>
      <c r="NH30" s="130"/>
      <c r="NI30" s="130"/>
      <c r="NJ30" s="130"/>
      <c r="NK30" s="130"/>
      <c r="NL30" s="130"/>
      <c r="NM30" s="130"/>
      <c r="NN30" s="130"/>
      <c r="NO30" s="130"/>
      <c r="NP30" s="130"/>
      <c r="NQ30" s="130"/>
      <c r="NR30" s="131"/>
    </row>
    <row r="31" spans="1:382" ht="13.5" customHeight="1">
      <c r="A31" s="3"/>
      <c r="B31" s="10"/>
      <c r="C31" s="7"/>
      <c r="D31" s="7"/>
      <c r="E31" s="7"/>
      <c r="F31" s="7"/>
      <c r="I31" s="21"/>
      <c r="J31" s="104" t="s">
        <v>41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07">
        <f>データ!Y7</f>
        <v>0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>
        <f>データ!Z7</f>
        <v>0</v>
      </c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>
        <f>データ!AA7</f>
        <v>0</v>
      </c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>
        <f>データ!AB7</f>
        <v>0</v>
      </c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>
        <f>データ!AC7</f>
        <v>0</v>
      </c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104" t="s">
        <v>41</v>
      </c>
      <c r="EB31" s="105"/>
      <c r="EC31" s="105"/>
      <c r="ED31" s="105"/>
      <c r="EE31" s="105"/>
      <c r="EF31" s="105"/>
      <c r="EG31" s="105"/>
      <c r="EH31" s="105"/>
      <c r="EI31" s="105"/>
      <c r="EJ31" s="105"/>
      <c r="EK31" s="106"/>
      <c r="EL31" s="107">
        <f>データ!AJ7</f>
        <v>0</v>
      </c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>
        <f>データ!AK7</f>
        <v>0</v>
      </c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>
        <f>データ!AL7</f>
        <v>0</v>
      </c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>
        <f>データ!AM7</f>
        <v>0</v>
      </c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>
        <f>データ!AN7</f>
        <v>0</v>
      </c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26"/>
      <c r="ID31" s="26"/>
      <c r="IE31" s="26"/>
      <c r="IF31" s="26"/>
      <c r="IG31" s="26"/>
      <c r="IH31" s="26"/>
      <c r="II31" s="26"/>
      <c r="IJ31" s="31"/>
      <c r="IK31" s="26"/>
      <c r="IL31" s="26"/>
      <c r="IM31" s="26"/>
      <c r="IN31" s="26"/>
      <c r="IO31" s="26"/>
      <c r="IP31" s="26"/>
      <c r="IQ31" s="26"/>
      <c r="IR31" s="104" t="s">
        <v>41</v>
      </c>
      <c r="IS31" s="105"/>
      <c r="IT31" s="105"/>
      <c r="IU31" s="105"/>
      <c r="IV31" s="105"/>
      <c r="IW31" s="105"/>
      <c r="IX31" s="105"/>
      <c r="IY31" s="105"/>
      <c r="IZ31" s="105"/>
      <c r="JA31" s="105"/>
      <c r="JB31" s="106"/>
      <c r="JC31" s="101">
        <f>データ!DK7</f>
        <v>239.1</v>
      </c>
      <c r="JD31" s="102"/>
      <c r="JE31" s="102"/>
      <c r="JF31" s="102"/>
      <c r="JG31" s="102"/>
      <c r="JH31" s="102"/>
      <c r="JI31" s="102"/>
      <c r="JJ31" s="102"/>
      <c r="JK31" s="102"/>
      <c r="JL31" s="102"/>
      <c r="JM31" s="102"/>
      <c r="JN31" s="102"/>
      <c r="JO31" s="102"/>
      <c r="JP31" s="102"/>
      <c r="JQ31" s="102"/>
      <c r="JR31" s="102"/>
      <c r="JS31" s="102"/>
      <c r="JT31" s="102"/>
      <c r="JU31" s="103"/>
      <c r="JV31" s="101">
        <f>データ!DL7</f>
        <v>239.1</v>
      </c>
      <c r="JW31" s="102"/>
      <c r="JX31" s="102"/>
      <c r="JY31" s="102"/>
      <c r="JZ31" s="102"/>
      <c r="KA31" s="102"/>
      <c r="KB31" s="102"/>
      <c r="KC31" s="102"/>
      <c r="KD31" s="102"/>
      <c r="KE31" s="102"/>
      <c r="KF31" s="102"/>
      <c r="KG31" s="102"/>
      <c r="KH31" s="102"/>
      <c r="KI31" s="102"/>
      <c r="KJ31" s="102"/>
      <c r="KK31" s="102"/>
      <c r="KL31" s="102"/>
      <c r="KM31" s="102"/>
      <c r="KN31" s="103"/>
      <c r="KO31" s="101">
        <f>データ!DM7</f>
        <v>239.1</v>
      </c>
      <c r="KP31" s="102"/>
      <c r="KQ31" s="102"/>
      <c r="KR31" s="102"/>
      <c r="KS31" s="102"/>
      <c r="KT31" s="102"/>
      <c r="KU31" s="102"/>
      <c r="KV31" s="102"/>
      <c r="KW31" s="102"/>
      <c r="KX31" s="102"/>
      <c r="KY31" s="102"/>
      <c r="KZ31" s="102"/>
      <c r="LA31" s="102"/>
      <c r="LB31" s="102"/>
      <c r="LC31" s="102"/>
      <c r="LD31" s="102"/>
      <c r="LE31" s="102"/>
      <c r="LF31" s="102"/>
      <c r="LG31" s="103"/>
      <c r="LH31" s="101">
        <f>データ!DN7</f>
        <v>239.1</v>
      </c>
      <c r="LI31" s="102"/>
      <c r="LJ31" s="102"/>
      <c r="LK31" s="102"/>
      <c r="LL31" s="102"/>
      <c r="LM31" s="102"/>
      <c r="LN31" s="102"/>
      <c r="LO31" s="102"/>
      <c r="LP31" s="102"/>
      <c r="LQ31" s="102"/>
      <c r="LR31" s="102"/>
      <c r="LS31" s="102"/>
      <c r="LT31" s="102"/>
      <c r="LU31" s="102"/>
      <c r="LV31" s="102"/>
      <c r="LW31" s="102"/>
      <c r="LX31" s="102"/>
      <c r="LY31" s="102"/>
      <c r="LZ31" s="103"/>
      <c r="MA31" s="101">
        <f>データ!DO7</f>
        <v>239.1</v>
      </c>
      <c r="MB31" s="102"/>
      <c r="MC31" s="102"/>
      <c r="MD31" s="102"/>
      <c r="ME31" s="102"/>
      <c r="MF31" s="102"/>
      <c r="MG31" s="102"/>
      <c r="MH31" s="102"/>
      <c r="MI31" s="102"/>
      <c r="MJ31" s="102"/>
      <c r="MK31" s="102"/>
      <c r="ML31" s="102"/>
      <c r="MM31" s="102"/>
      <c r="MN31" s="102"/>
      <c r="MO31" s="102"/>
      <c r="MP31" s="102"/>
      <c r="MQ31" s="102"/>
      <c r="MR31" s="102"/>
      <c r="MS31" s="103"/>
      <c r="MT31" s="7"/>
      <c r="MU31" s="7"/>
      <c r="MV31" s="7"/>
      <c r="MW31" s="7"/>
      <c r="MX31" s="7"/>
      <c r="MY31" s="7"/>
      <c r="MZ31" s="7"/>
      <c r="NA31" s="7"/>
      <c r="NB31" s="5"/>
      <c r="NC31" s="3"/>
      <c r="ND31" s="97" t="s">
        <v>42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>
      <c r="A32" s="3"/>
      <c r="B32" s="10"/>
      <c r="C32" s="7"/>
      <c r="D32" s="7"/>
      <c r="E32" s="7"/>
      <c r="F32" s="7"/>
      <c r="G32" s="7"/>
      <c r="H32" s="7"/>
      <c r="I32" s="21"/>
      <c r="J32" s="104" t="s">
        <v>43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7">
        <f>データ!AD7</f>
        <v>393.6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>
        <f>データ!AE7</f>
        <v>407.1</v>
      </c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>
        <f>データ!AF7</f>
        <v>375.5</v>
      </c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>
        <f>データ!AG7</f>
        <v>441.2</v>
      </c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>
        <f>データ!AH7</f>
        <v>368.2</v>
      </c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104" t="s">
        <v>43</v>
      </c>
      <c r="EB32" s="105"/>
      <c r="EC32" s="105"/>
      <c r="ED32" s="105"/>
      <c r="EE32" s="105"/>
      <c r="EF32" s="105"/>
      <c r="EG32" s="105"/>
      <c r="EH32" s="105"/>
      <c r="EI32" s="105"/>
      <c r="EJ32" s="105"/>
      <c r="EK32" s="106"/>
      <c r="EL32" s="107">
        <f>データ!AO7</f>
        <v>11.4</v>
      </c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>
        <f>データ!AP7</f>
        <v>11</v>
      </c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>
        <f>データ!AQ7</f>
        <v>7.8</v>
      </c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>
        <f>データ!AR7</f>
        <v>6.7</v>
      </c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>
        <f>データ!AS7</f>
        <v>5.9</v>
      </c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26"/>
      <c r="ID32" s="26"/>
      <c r="IE32" s="26"/>
      <c r="IF32" s="26"/>
      <c r="IG32" s="26"/>
      <c r="IH32" s="26"/>
      <c r="II32" s="26"/>
      <c r="IJ32" s="31"/>
      <c r="IK32" s="26"/>
      <c r="IL32" s="26"/>
      <c r="IM32" s="26"/>
      <c r="IN32" s="26"/>
      <c r="IO32" s="26"/>
      <c r="IP32" s="26"/>
      <c r="IQ32" s="26"/>
      <c r="IR32" s="104" t="s">
        <v>43</v>
      </c>
      <c r="IS32" s="105"/>
      <c r="IT32" s="105"/>
      <c r="IU32" s="105"/>
      <c r="IV32" s="105"/>
      <c r="IW32" s="105"/>
      <c r="IX32" s="105"/>
      <c r="IY32" s="105"/>
      <c r="IZ32" s="105"/>
      <c r="JA32" s="105"/>
      <c r="JB32" s="106"/>
      <c r="JC32" s="101">
        <f>データ!DP7</f>
        <v>230</v>
      </c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2"/>
      <c r="JO32" s="102"/>
      <c r="JP32" s="102"/>
      <c r="JQ32" s="102"/>
      <c r="JR32" s="102"/>
      <c r="JS32" s="102"/>
      <c r="JT32" s="102"/>
      <c r="JU32" s="103"/>
      <c r="JV32" s="101">
        <f>データ!DQ7</f>
        <v>244.3</v>
      </c>
      <c r="JW32" s="102"/>
      <c r="JX32" s="102"/>
      <c r="JY32" s="102"/>
      <c r="JZ32" s="102"/>
      <c r="KA32" s="102"/>
      <c r="KB32" s="102"/>
      <c r="KC32" s="102"/>
      <c r="KD32" s="102"/>
      <c r="KE32" s="102"/>
      <c r="KF32" s="102"/>
      <c r="KG32" s="102"/>
      <c r="KH32" s="102"/>
      <c r="KI32" s="102"/>
      <c r="KJ32" s="102"/>
      <c r="KK32" s="102"/>
      <c r="KL32" s="102"/>
      <c r="KM32" s="102"/>
      <c r="KN32" s="103"/>
      <c r="KO32" s="101">
        <f>データ!DR7</f>
        <v>238.1</v>
      </c>
      <c r="KP32" s="102"/>
      <c r="KQ32" s="102"/>
      <c r="KR32" s="102"/>
      <c r="KS32" s="102"/>
      <c r="KT32" s="102"/>
      <c r="KU32" s="102"/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3"/>
      <c r="LH32" s="101">
        <f>データ!DS7</f>
        <v>261.8</v>
      </c>
      <c r="LI32" s="102"/>
      <c r="LJ32" s="102"/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2"/>
      <c r="LY32" s="102"/>
      <c r="LZ32" s="103"/>
      <c r="MA32" s="101">
        <f>データ!DT7</f>
        <v>268.7</v>
      </c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2"/>
      <c r="MN32" s="102"/>
      <c r="MO32" s="102"/>
      <c r="MP32" s="102"/>
      <c r="MQ32" s="102"/>
      <c r="MR32" s="102"/>
      <c r="MS32" s="103"/>
      <c r="MT32" s="7"/>
      <c r="MU32" s="7"/>
      <c r="MV32" s="7"/>
      <c r="MW32" s="7"/>
      <c r="MX32" s="7"/>
      <c r="MY32" s="7"/>
      <c r="MZ32" s="7"/>
      <c r="NA32" s="7"/>
      <c r="NB32" s="5"/>
      <c r="NC32" s="3"/>
      <c r="ND32" s="129" t="s">
        <v>93</v>
      </c>
      <c r="NE32" s="130"/>
      <c r="NF32" s="130"/>
      <c r="NG32" s="130"/>
      <c r="NH32" s="130"/>
      <c r="NI32" s="130"/>
      <c r="NJ32" s="130"/>
      <c r="NK32" s="130"/>
      <c r="NL32" s="130"/>
      <c r="NM32" s="130"/>
      <c r="NN32" s="130"/>
      <c r="NO32" s="130"/>
      <c r="NP32" s="130"/>
      <c r="NQ32" s="130"/>
      <c r="NR32" s="131"/>
    </row>
    <row r="33" spans="1:382" ht="13.5" customHeight="1">
      <c r="A33" s="3"/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5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5"/>
      <c r="NC33" s="3"/>
      <c r="ND33" s="129"/>
      <c r="NE33" s="130"/>
      <c r="NF33" s="130"/>
      <c r="NG33" s="130"/>
      <c r="NH33" s="130"/>
      <c r="NI33" s="130"/>
      <c r="NJ33" s="130"/>
      <c r="NK33" s="130"/>
      <c r="NL33" s="130"/>
      <c r="NM33" s="130"/>
      <c r="NN33" s="130"/>
      <c r="NO33" s="130"/>
      <c r="NP33" s="130"/>
      <c r="NQ33" s="130"/>
      <c r="NR33" s="131"/>
    </row>
    <row r="34" spans="1:382" ht="13.5" customHeight="1">
      <c r="A34" s="3"/>
      <c r="B34" s="10"/>
      <c r="C34" s="16"/>
      <c r="D34" s="7"/>
      <c r="E34" s="7"/>
      <c r="F34" s="7"/>
      <c r="G34" s="7"/>
      <c r="H34" s="118" t="s">
        <v>35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6"/>
      <c r="DQ34" s="16"/>
      <c r="DR34" s="16"/>
      <c r="DS34" s="16"/>
      <c r="DT34" s="16"/>
      <c r="DU34" s="16"/>
      <c r="DV34" s="16"/>
      <c r="DW34" s="16"/>
      <c r="DX34" s="16"/>
      <c r="DY34" s="118" t="s">
        <v>44</v>
      </c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6"/>
      <c r="IH34" s="16"/>
      <c r="II34" s="16"/>
      <c r="IJ34" s="29"/>
      <c r="IK34" s="32"/>
      <c r="IL34" s="16"/>
      <c r="IM34" s="16"/>
      <c r="IN34" s="16"/>
      <c r="IO34" s="16"/>
      <c r="IP34" s="118" t="s">
        <v>47</v>
      </c>
      <c r="IQ34" s="118"/>
      <c r="IR34" s="118"/>
      <c r="IS34" s="118"/>
      <c r="IT34" s="118"/>
      <c r="IU34" s="118"/>
      <c r="IV34" s="118"/>
      <c r="IW34" s="118"/>
      <c r="IX34" s="118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8"/>
      <c r="LY34" s="118"/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8"/>
      <c r="MN34" s="118"/>
      <c r="MO34" s="118"/>
      <c r="MP34" s="118"/>
      <c r="MQ34" s="118"/>
      <c r="MR34" s="118"/>
      <c r="MS34" s="118"/>
      <c r="MT34" s="118"/>
      <c r="MU34" s="118"/>
      <c r="MV34" s="118"/>
      <c r="MW34" s="16"/>
      <c r="MX34" s="16"/>
      <c r="MY34" s="16"/>
      <c r="MZ34" s="16"/>
      <c r="NA34" s="16"/>
      <c r="NB34" s="29"/>
      <c r="NC34" s="3"/>
      <c r="ND34" s="129"/>
      <c r="NE34" s="130"/>
      <c r="NF34" s="130"/>
      <c r="NG34" s="130"/>
      <c r="NH34" s="130"/>
      <c r="NI34" s="130"/>
      <c r="NJ34" s="130"/>
      <c r="NK34" s="130"/>
      <c r="NL34" s="130"/>
      <c r="NM34" s="130"/>
      <c r="NN34" s="130"/>
      <c r="NO34" s="130"/>
      <c r="NP34" s="130"/>
      <c r="NQ34" s="130"/>
      <c r="NR34" s="131"/>
    </row>
    <row r="35" spans="1:382" ht="13.5" customHeight="1">
      <c r="A35" s="3"/>
      <c r="B35" s="10"/>
      <c r="C35" s="16"/>
      <c r="D35" s="7"/>
      <c r="E35" s="7"/>
      <c r="F35" s="7"/>
      <c r="G35" s="7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6"/>
      <c r="DQ35" s="16"/>
      <c r="DR35" s="16"/>
      <c r="DS35" s="16"/>
      <c r="DT35" s="16"/>
      <c r="DU35" s="16"/>
      <c r="DV35" s="16"/>
      <c r="DW35" s="16"/>
      <c r="DX35" s="16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6"/>
      <c r="IH35" s="16"/>
      <c r="II35" s="16"/>
      <c r="IJ35" s="29"/>
      <c r="IK35" s="33"/>
      <c r="IL35" s="34"/>
      <c r="IM35" s="34"/>
      <c r="IN35" s="34"/>
      <c r="IO35" s="34"/>
      <c r="IP35" s="96"/>
      <c r="IQ35" s="96"/>
      <c r="IR35" s="96"/>
      <c r="IS35" s="96"/>
      <c r="IT35" s="96"/>
      <c r="IU35" s="96"/>
      <c r="IV35" s="96"/>
      <c r="IW35" s="96"/>
      <c r="IX35" s="96"/>
      <c r="IY35" s="96"/>
      <c r="IZ35" s="96"/>
      <c r="JA35" s="96"/>
      <c r="JB35" s="96"/>
      <c r="JC35" s="96"/>
      <c r="JD35" s="96"/>
      <c r="JE35" s="96"/>
      <c r="JF35" s="96"/>
      <c r="JG35" s="96"/>
      <c r="JH35" s="96"/>
      <c r="JI35" s="96"/>
      <c r="JJ35" s="96"/>
      <c r="JK35" s="96"/>
      <c r="JL35" s="96"/>
      <c r="JM35" s="96"/>
      <c r="JN35" s="96"/>
      <c r="JO35" s="96"/>
      <c r="JP35" s="96"/>
      <c r="JQ35" s="96"/>
      <c r="JR35" s="96"/>
      <c r="JS35" s="96"/>
      <c r="JT35" s="96"/>
      <c r="JU35" s="96"/>
      <c r="JV35" s="96"/>
      <c r="JW35" s="96"/>
      <c r="JX35" s="96"/>
      <c r="JY35" s="96"/>
      <c r="JZ35" s="96"/>
      <c r="KA35" s="96"/>
      <c r="KB35" s="96"/>
      <c r="KC35" s="96"/>
      <c r="KD35" s="96"/>
      <c r="KE35" s="96"/>
      <c r="KF35" s="96"/>
      <c r="KG35" s="96"/>
      <c r="KH35" s="96"/>
      <c r="KI35" s="96"/>
      <c r="KJ35" s="96"/>
      <c r="KK35" s="96"/>
      <c r="KL35" s="96"/>
      <c r="KM35" s="96"/>
      <c r="KN35" s="96"/>
      <c r="KO35" s="96"/>
      <c r="KP35" s="96"/>
      <c r="KQ35" s="96"/>
      <c r="KR35" s="96"/>
      <c r="KS35" s="96"/>
      <c r="KT35" s="96"/>
      <c r="KU35" s="96"/>
      <c r="KV35" s="96"/>
      <c r="KW35" s="96"/>
      <c r="KX35" s="96"/>
      <c r="KY35" s="96"/>
      <c r="KZ35" s="96"/>
      <c r="LA35" s="96"/>
      <c r="LB35" s="96"/>
      <c r="LC35" s="96"/>
      <c r="LD35" s="96"/>
      <c r="LE35" s="96"/>
      <c r="LF35" s="96"/>
      <c r="LG35" s="96"/>
      <c r="LH35" s="96"/>
      <c r="LI35" s="96"/>
      <c r="LJ35" s="96"/>
      <c r="LK35" s="96"/>
      <c r="LL35" s="96"/>
      <c r="LM35" s="96"/>
      <c r="LN35" s="96"/>
      <c r="LO35" s="96"/>
      <c r="LP35" s="96"/>
      <c r="LQ35" s="96"/>
      <c r="LR35" s="96"/>
      <c r="LS35" s="96"/>
      <c r="LT35" s="96"/>
      <c r="LU35" s="96"/>
      <c r="LV35" s="96"/>
      <c r="LW35" s="96"/>
      <c r="LX35" s="96"/>
      <c r="LY35" s="96"/>
      <c r="LZ35" s="96"/>
      <c r="MA35" s="96"/>
      <c r="MB35" s="96"/>
      <c r="MC35" s="96"/>
      <c r="MD35" s="96"/>
      <c r="ME35" s="96"/>
      <c r="MF35" s="96"/>
      <c r="MG35" s="96"/>
      <c r="MH35" s="96"/>
      <c r="MI35" s="96"/>
      <c r="MJ35" s="96"/>
      <c r="MK35" s="96"/>
      <c r="ML35" s="96"/>
      <c r="MM35" s="96"/>
      <c r="MN35" s="96"/>
      <c r="MO35" s="96"/>
      <c r="MP35" s="96"/>
      <c r="MQ35" s="96"/>
      <c r="MR35" s="96"/>
      <c r="MS35" s="96"/>
      <c r="MT35" s="96"/>
      <c r="MU35" s="96"/>
      <c r="MV35" s="96"/>
      <c r="MW35" s="34"/>
      <c r="MX35" s="34"/>
      <c r="MY35" s="34"/>
      <c r="MZ35" s="34"/>
      <c r="NA35" s="34"/>
      <c r="NB35" s="37"/>
      <c r="NC35" s="3"/>
      <c r="ND35" s="129"/>
      <c r="NE35" s="130"/>
      <c r="NF35" s="130"/>
      <c r="NG35" s="130"/>
      <c r="NH35" s="130"/>
      <c r="NI35" s="130"/>
      <c r="NJ35" s="130"/>
      <c r="NK35" s="130"/>
      <c r="NL35" s="130"/>
      <c r="NM35" s="130"/>
      <c r="NN35" s="130"/>
      <c r="NO35" s="130"/>
      <c r="NP35" s="130"/>
      <c r="NQ35" s="130"/>
      <c r="NR35" s="131"/>
    </row>
    <row r="36" spans="1:382" ht="13.5" customHeight="1">
      <c r="A36" s="3"/>
      <c r="B36" s="10"/>
      <c r="C36" s="15"/>
      <c r="D36" s="7"/>
      <c r="E36" s="7"/>
      <c r="F36" s="7"/>
      <c r="G36" s="7"/>
      <c r="H36" s="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7"/>
      <c r="GM36" s="7"/>
      <c r="GN36" s="15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20"/>
      <c r="LZ36" s="7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5"/>
      <c r="NC36" s="3"/>
      <c r="ND36" s="129"/>
      <c r="NE36" s="130"/>
      <c r="NF36" s="130"/>
      <c r="NG36" s="130"/>
      <c r="NH36" s="130"/>
      <c r="NI36" s="130"/>
      <c r="NJ36" s="130"/>
      <c r="NK36" s="130"/>
      <c r="NL36" s="130"/>
      <c r="NM36" s="130"/>
      <c r="NN36" s="130"/>
      <c r="NO36" s="130"/>
      <c r="NP36" s="130"/>
      <c r="NQ36" s="130"/>
      <c r="NR36" s="131"/>
    </row>
    <row r="37" spans="1:382" ht="13.5" customHeight="1">
      <c r="A37" s="3"/>
      <c r="B37" s="1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5"/>
      <c r="NC37" s="3"/>
      <c r="ND37" s="129"/>
      <c r="NE37" s="130"/>
      <c r="NF37" s="130"/>
      <c r="NG37" s="130"/>
      <c r="NH37" s="130"/>
      <c r="NI37" s="130"/>
      <c r="NJ37" s="130"/>
      <c r="NK37" s="130"/>
      <c r="NL37" s="130"/>
      <c r="NM37" s="130"/>
      <c r="NN37" s="130"/>
      <c r="NO37" s="130"/>
      <c r="NP37" s="130"/>
      <c r="NQ37" s="130"/>
      <c r="NR37" s="131"/>
    </row>
    <row r="38" spans="1:382" ht="13.5" customHeight="1">
      <c r="A38" s="3"/>
      <c r="B38" s="1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16"/>
      <c r="CZ38" s="7"/>
      <c r="DA38" s="7"/>
      <c r="DB38" s="7"/>
      <c r="DC38" s="7"/>
      <c r="DD38" s="7"/>
      <c r="DE38" s="7"/>
      <c r="DF38" s="7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7"/>
      <c r="NB38" s="5"/>
      <c r="NC38" s="3"/>
      <c r="ND38" s="129"/>
      <c r="NE38" s="130"/>
      <c r="NF38" s="130"/>
      <c r="NG38" s="130"/>
      <c r="NH38" s="130"/>
      <c r="NI38" s="130"/>
      <c r="NJ38" s="130"/>
      <c r="NK38" s="130"/>
      <c r="NL38" s="130"/>
      <c r="NM38" s="130"/>
      <c r="NN38" s="130"/>
      <c r="NO38" s="130"/>
      <c r="NP38" s="130"/>
      <c r="NQ38" s="130"/>
      <c r="NR38" s="131"/>
    </row>
    <row r="39" spans="1:382" ht="13.5" customHeight="1">
      <c r="A39" s="3"/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16"/>
      <c r="CZ39" s="7"/>
      <c r="DA39" s="7"/>
      <c r="DB39" s="7"/>
      <c r="DC39" s="7"/>
      <c r="DD39" s="7"/>
      <c r="DE39" s="7"/>
      <c r="DF39" s="7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7"/>
      <c r="NB39" s="5"/>
      <c r="NC39" s="3"/>
      <c r="ND39" s="129"/>
      <c r="NE39" s="130"/>
      <c r="NF39" s="130"/>
      <c r="NG39" s="130"/>
      <c r="NH39" s="130"/>
      <c r="NI39" s="130"/>
      <c r="NJ39" s="130"/>
      <c r="NK39" s="130"/>
      <c r="NL39" s="130"/>
      <c r="NM39" s="130"/>
      <c r="NN39" s="130"/>
      <c r="NO39" s="130"/>
      <c r="NP39" s="130"/>
      <c r="NQ39" s="130"/>
      <c r="NR39" s="131"/>
    </row>
    <row r="40" spans="1:382" ht="13.5" customHeight="1">
      <c r="A40" s="3"/>
      <c r="B40" s="1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5"/>
      <c r="NC40" s="3"/>
      <c r="ND40" s="129"/>
      <c r="NE40" s="130"/>
      <c r="NF40" s="130"/>
      <c r="NG40" s="130"/>
      <c r="NH40" s="130"/>
      <c r="NI40" s="130"/>
      <c r="NJ40" s="130"/>
      <c r="NK40" s="130"/>
      <c r="NL40" s="130"/>
      <c r="NM40" s="130"/>
      <c r="NN40" s="130"/>
      <c r="NO40" s="130"/>
      <c r="NP40" s="130"/>
      <c r="NQ40" s="130"/>
      <c r="NR40" s="131"/>
    </row>
    <row r="41" spans="1:382" ht="13.5" customHeight="1">
      <c r="A41" s="3"/>
      <c r="B41" s="1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5"/>
      <c r="NC41" s="3"/>
      <c r="ND41" s="129"/>
      <c r="NE41" s="130"/>
      <c r="NF41" s="130"/>
      <c r="NG41" s="130"/>
      <c r="NH41" s="130"/>
      <c r="NI41" s="130"/>
      <c r="NJ41" s="130"/>
      <c r="NK41" s="130"/>
      <c r="NL41" s="130"/>
      <c r="NM41" s="130"/>
      <c r="NN41" s="130"/>
      <c r="NO41" s="130"/>
      <c r="NP41" s="130"/>
      <c r="NQ41" s="130"/>
      <c r="NR41" s="131"/>
    </row>
    <row r="42" spans="1:382" ht="13.5" customHeight="1">
      <c r="A42" s="3"/>
      <c r="B42" s="1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5"/>
      <c r="NC42" s="3"/>
      <c r="ND42" s="129"/>
      <c r="NE42" s="130"/>
      <c r="NF42" s="130"/>
      <c r="NG42" s="130"/>
      <c r="NH42" s="130"/>
      <c r="NI42" s="130"/>
      <c r="NJ42" s="130"/>
      <c r="NK42" s="130"/>
      <c r="NL42" s="130"/>
      <c r="NM42" s="130"/>
      <c r="NN42" s="130"/>
      <c r="NO42" s="130"/>
      <c r="NP42" s="130"/>
      <c r="NQ42" s="130"/>
      <c r="NR42" s="131"/>
    </row>
    <row r="43" spans="1:382" ht="13.5" customHeight="1">
      <c r="A43" s="3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5"/>
      <c r="NC43" s="3"/>
      <c r="ND43" s="129"/>
      <c r="NE43" s="130"/>
      <c r="NF43" s="130"/>
      <c r="NG43" s="130"/>
      <c r="NH43" s="130"/>
      <c r="NI43" s="130"/>
      <c r="NJ43" s="130"/>
      <c r="NK43" s="130"/>
      <c r="NL43" s="130"/>
      <c r="NM43" s="130"/>
      <c r="NN43" s="130"/>
      <c r="NO43" s="130"/>
      <c r="NP43" s="130"/>
      <c r="NQ43" s="130"/>
      <c r="NR43" s="131"/>
    </row>
    <row r="44" spans="1:382" ht="13.5" customHeight="1">
      <c r="A44" s="3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5"/>
      <c r="NC44" s="3"/>
      <c r="ND44" s="129"/>
      <c r="NE44" s="130"/>
      <c r="NF44" s="130"/>
      <c r="NG44" s="130"/>
      <c r="NH44" s="130"/>
      <c r="NI44" s="130"/>
      <c r="NJ44" s="130"/>
      <c r="NK44" s="130"/>
      <c r="NL44" s="130"/>
      <c r="NM44" s="130"/>
      <c r="NN44" s="130"/>
      <c r="NO44" s="130"/>
      <c r="NP44" s="130"/>
      <c r="NQ44" s="130"/>
      <c r="NR44" s="131"/>
    </row>
    <row r="45" spans="1:382" ht="13.5" customHeight="1">
      <c r="A45" s="3"/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5"/>
      <c r="NC45" s="3"/>
      <c r="ND45" s="129"/>
      <c r="NE45" s="130"/>
      <c r="NF45" s="130"/>
      <c r="NG45" s="130"/>
      <c r="NH45" s="130"/>
      <c r="NI45" s="130"/>
      <c r="NJ45" s="130"/>
      <c r="NK45" s="130"/>
      <c r="NL45" s="130"/>
      <c r="NM45" s="130"/>
      <c r="NN45" s="130"/>
      <c r="NO45" s="130"/>
      <c r="NP45" s="130"/>
      <c r="NQ45" s="130"/>
      <c r="NR45" s="131"/>
    </row>
    <row r="46" spans="1:382" ht="13.5" customHeight="1">
      <c r="A46" s="3"/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5"/>
      <c r="NC46" s="3"/>
      <c r="ND46" s="129"/>
      <c r="NE46" s="130"/>
      <c r="NF46" s="130"/>
      <c r="NG46" s="130"/>
      <c r="NH46" s="130"/>
      <c r="NI46" s="130"/>
      <c r="NJ46" s="130"/>
      <c r="NK46" s="130"/>
      <c r="NL46" s="130"/>
      <c r="NM46" s="130"/>
      <c r="NN46" s="130"/>
      <c r="NO46" s="130"/>
      <c r="NP46" s="130"/>
      <c r="NQ46" s="130"/>
      <c r="NR46" s="131"/>
    </row>
    <row r="47" spans="1:382" ht="13.5" customHeight="1">
      <c r="A47" s="3"/>
      <c r="B47" s="1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5"/>
      <c r="NC47" s="3"/>
      <c r="ND47" s="129"/>
      <c r="NE47" s="130"/>
      <c r="NF47" s="130"/>
      <c r="NG47" s="130"/>
      <c r="NH47" s="130"/>
      <c r="NI47" s="130"/>
      <c r="NJ47" s="130"/>
      <c r="NK47" s="130"/>
      <c r="NL47" s="130"/>
      <c r="NM47" s="130"/>
      <c r="NN47" s="130"/>
      <c r="NO47" s="130"/>
      <c r="NP47" s="130"/>
      <c r="NQ47" s="130"/>
      <c r="NR47" s="131"/>
    </row>
    <row r="48" spans="1:382" ht="13.5" customHeight="1">
      <c r="A48" s="3"/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5"/>
      <c r="NC48" s="3"/>
      <c r="ND48" s="97" t="s">
        <v>38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>
      <c r="A49" s="3"/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5"/>
      <c r="NC49" s="3"/>
      <c r="ND49" s="143" t="s">
        <v>128</v>
      </c>
      <c r="NE49" s="144"/>
      <c r="NF49" s="144"/>
      <c r="NG49" s="144"/>
      <c r="NH49" s="144"/>
      <c r="NI49" s="144"/>
      <c r="NJ49" s="144"/>
      <c r="NK49" s="144"/>
      <c r="NL49" s="144"/>
      <c r="NM49" s="144"/>
      <c r="NN49" s="144"/>
      <c r="NO49" s="144"/>
      <c r="NP49" s="144"/>
      <c r="NQ49" s="144"/>
      <c r="NR49" s="145"/>
    </row>
    <row r="50" spans="1:382" ht="13.5" customHeight="1">
      <c r="A50" s="3"/>
      <c r="B50" s="10"/>
      <c r="C50" s="7"/>
      <c r="D50" s="7"/>
      <c r="E50" s="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5"/>
      <c r="NC50" s="3"/>
      <c r="ND50" s="143"/>
      <c r="NE50" s="144"/>
      <c r="NF50" s="144"/>
      <c r="NG50" s="144"/>
      <c r="NH50" s="144"/>
      <c r="NI50" s="144"/>
      <c r="NJ50" s="144"/>
      <c r="NK50" s="144"/>
      <c r="NL50" s="144"/>
      <c r="NM50" s="144"/>
      <c r="NN50" s="144"/>
      <c r="NO50" s="144"/>
      <c r="NP50" s="144"/>
      <c r="NQ50" s="144"/>
      <c r="NR50" s="145"/>
    </row>
    <row r="51" spans="1:382" ht="13.5" customHeight="1">
      <c r="A51" s="3"/>
      <c r="B51" s="10"/>
      <c r="C51" s="7"/>
      <c r="D51" s="7"/>
      <c r="E51" s="7"/>
      <c r="F51" s="7"/>
      <c r="G51" s="17"/>
      <c r="H51" s="17"/>
      <c r="I51" s="7"/>
      <c r="J51" s="7"/>
      <c r="K51" s="7"/>
      <c r="L51" s="7"/>
      <c r="M51" s="7"/>
      <c r="N51" s="7"/>
      <c r="O51" s="7"/>
      <c r="P51" s="7"/>
      <c r="Q51" s="7"/>
      <c r="R51" s="23"/>
      <c r="S51" s="23"/>
      <c r="T51" s="23"/>
      <c r="U51" s="100">
        <f>データ!$B$11</f>
        <v>40909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>
        <f>データ!$C$11</f>
        <v>41275</v>
      </c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>
        <f>データ!$D$11</f>
        <v>41640</v>
      </c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>
        <f>データ!$E$11</f>
        <v>42005</v>
      </c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>
        <f>データ!$F$11</f>
        <v>42370</v>
      </c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7"/>
      <c r="EB51" s="7"/>
      <c r="EC51" s="7"/>
      <c r="ED51" s="7"/>
      <c r="EE51" s="7"/>
      <c r="EF51" s="7"/>
      <c r="EG51" s="7"/>
      <c r="EH51" s="7"/>
      <c r="EI51" s="23"/>
      <c r="EJ51" s="23"/>
      <c r="EK51" s="23"/>
      <c r="EL51" s="100">
        <f>データ!$B$11</f>
        <v>40909</v>
      </c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>
        <f>データ!$C$11</f>
        <v>41275</v>
      </c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>
        <f>データ!$D$11</f>
        <v>41640</v>
      </c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>
        <f>データ!$E$11</f>
        <v>42005</v>
      </c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>
        <f>データ!$F$11</f>
        <v>42370</v>
      </c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7"/>
      <c r="IS51" s="7"/>
      <c r="IT51" s="7"/>
      <c r="IU51" s="7"/>
      <c r="IV51" s="7"/>
      <c r="IW51" s="7"/>
      <c r="IX51" s="7"/>
      <c r="IY51" s="7"/>
      <c r="IZ51" s="23"/>
      <c r="JA51" s="23"/>
      <c r="JB51" s="23"/>
      <c r="JC51" s="100">
        <f>データ!$B$11</f>
        <v>40909</v>
      </c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>
        <f>データ!$C$11</f>
        <v>41275</v>
      </c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>
        <f>データ!$D$11</f>
        <v>41640</v>
      </c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>
        <f>データ!$E$11</f>
        <v>42005</v>
      </c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>
        <f>データ!$F$11</f>
        <v>42370</v>
      </c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7"/>
      <c r="MU51" s="7"/>
      <c r="MV51" s="7"/>
      <c r="MW51" s="7"/>
      <c r="MX51" s="7"/>
      <c r="MY51" s="7"/>
      <c r="MZ51" s="7"/>
      <c r="NA51" s="7"/>
      <c r="NB51" s="5"/>
      <c r="NC51" s="3"/>
      <c r="ND51" s="143"/>
      <c r="NE51" s="144"/>
      <c r="NF51" s="144"/>
      <c r="NG51" s="144"/>
      <c r="NH51" s="144"/>
      <c r="NI51" s="144"/>
      <c r="NJ51" s="144"/>
      <c r="NK51" s="144"/>
      <c r="NL51" s="144"/>
      <c r="NM51" s="144"/>
      <c r="NN51" s="144"/>
      <c r="NO51" s="144"/>
      <c r="NP51" s="144"/>
      <c r="NQ51" s="144"/>
      <c r="NR51" s="145"/>
    </row>
    <row r="52" spans="1:382" ht="13.5" customHeight="1">
      <c r="A52" s="3"/>
      <c r="B52" s="10"/>
      <c r="C52" s="7"/>
      <c r="D52" s="7"/>
      <c r="E52" s="7"/>
      <c r="F52" s="7"/>
      <c r="G52" s="17"/>
      <c r="H52" s="17"/>
      <c r="I52" s="21"/>
      <c r="J52" s="104" t="s">
        <v>41</v>
      </c>
      <c r="K52" s="105"/>
      <c r="L52" s="105"/>
      <c r="M52" s="105"/>
      <c r="N52" s="105"/>
      <c r="O52" s="105"/>
      <c r="P52" s="105"/>
      <c r="Q52" s="105"/>
      <c r="R52" s="105"/>
      <c r="S52" s="105"/>
      <c r="T52" s="106"/>
      <c r="U52" s="108">
        <f>データ!AU7</f>
        <v>0</v>
      </c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>
        <f>データ!AV7</f>
        <v>0</v>
      </c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>
        <f>データ!AW7</f>
        <v>0</v>
      </c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>
        <f>データ!AX7</f>
        <v>0</v>
      </c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>
        <f>データ!AY7</f>
        <v>0</v>
      </c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104" t="s">
        <v>41</v>
      </c>
      <c r="EB52" s="105"/>
      <c r="EC52" s="105"/>
      <c r="ED52" s="105"/>
      <c r="EE52" s="105"/>
      <c r="EF52" s="105"/>
      <c r="EG52" s="105"/>
      <c r="EH52" s="105"/>
      <c r="EI52" s="105"/>
      <c r="EJ52" s="105"/>
      <c r="EK52" s="106"/>
      <c r="EL52" s="107">
        <f>データ!BF7</f>
        <v>0</v>
      </c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>
        <f>データ!BG7</f>
        <v>0</v>
      </c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>
        <f>データ!BH7</f>
        <v>0</v>
      </c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>
        <f>データ!BI7</f>
        <v>0</v>
      </c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>
        <f>データ!BJ7</f>
        <v>0</v>
      </c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104" t="s">
        <v>41</v>
      </c>
      <c r="IS52" s="105"/>
      <c r="IT52" s="105"/>
      <c r="IU52" s="105"/>
      <c r="IV52" s="105"/>
      <c r="IW52" s="105"/>
      <c r="IX52" s="105"/>
      <c r="IY52" s="105"/>
      <c r="IZ52" s="105"/>
      <c r="JA52" s="105"/>
      <c r="JB52" s="106"/>
      <c r="JC52" s="108">
        <f>データ!BQ7</f>
        <v>0</v>
      </c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>
        <f>データ!BR7</f>
        <v>0</v>
      </c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>
        <f>データ!BS7</f>
        <v>0</v>
      </c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>
        <f>データ!BT7</f>
        <v>0</v>
      </c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>
        <f>データ!BU7</f>
        <v>0</v>
      </c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7"/>
      <c r="MU52" s="7"/>
      <c r="MV52" s="7"/>
      <c r="MW52" s="7"/>
      <c r="MX52" s="7"/>
      <c r="MY52" s="7"/>
      <c r="MZ52" s="7"/>
      <c r="NA52" s="7"/>
      <c r="NB52" s="5"/>
      <c r="NC52" s="3"/>
      <c r="ND52" s="143"/>
      <c r="NE52" s="144"/>
      <c r="NF52" s="144"/>
      <c r="NG52" s="144"/>
      <c r="NH52" s="144"/>
      <c r="NI52" s="144"/>
      <c r="NJ52" s="144"/>
      <c r="NK52" s="144"/>
      <c r="NL52" s="144"/>
      <c r="NM52" s="144"/>
      <c r="NN52" s="144"/>
      <c r="NO52" s="144"/>
      <c r="NP52" s="144"/>
      <c r="NQ52" s="144"/>
      <c r="NR52" s="145"/>
    </row>
    <row r="53" spans="1:382" ht="13.5" customHeight="1">
      <c r="A53" s="3"/>
      <c r="B53" s="10"/>
      <c r="C53" s="7"/>
      <c r="D53" s="7"/>
      <c r="E53" s="7"/>
      <c r="F53" s="7"/>
      <c r="G53" s="7"/>
      <c r="H53" s="7"/>
      <c r="I53" s="21"/>
      <c r="J53" s="104" t="s">
        <v>43</v>
      </c>
      <c r="K53" s="105"/>
      <c r="L53" s="105"/>
      <c r="M53" s="105"/>
      <c r="N53" s="105"/>
      <c r="O53" s="105"/>
      <c r="P53" s="105"/>
      <c r="Q53" s="105"/>
      <c r="R53" s="105"/>
      <c r="S53" s="105"/>
      <c r="T53" s="106"/>
      <c r="U53" s="108">
        <f>データ!AZ7</f>
        <v>105</v>
      </c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>
        <f>データ!BA7</f>
        <v>61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>
        <f>データ!BB7</f>
        <v>40</v>
      </c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>
        <f>データ!BC7</f>
        <v>27</v>
      </c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>
        <f>データ!BD7</f>
        <v>29</v>
      </c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104" t="s">
        <v>43</v>
      </c>
      <c r="EB53" s="105"/>
      <c r="EC53" s="105"/>
      <c r="ED53" s="105"/>
      <c r="EE53" s="105"/>
      <c r="EF53" s="105"/>
      <c r="EG53" s="105"/>
      <c r="EH53" s="105"/>
      <c r="EI53" s="105"/>
      <c r="EJ53" s="105"/>
      <c r="EK53" s="106"/>
      <c r="EL53" s="107">
        <f>データ!BK7</f>
        <v>51.9</v>
      </c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>
        <f>データ!BL7</f>
        <v>59.2</v>
      </c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>
        <f>データ!BM7</f>
        <v>64.5</v>
      </c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>
        <f>データ!BN7</f>
        <v>60</v>
      </c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>
        <f>データ!BO7</f>
        <v>52.8</v>
      </c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26"/>
      <c r="ID53" s="26"/>
      <c r="IE53" s="26"/>
      <c r="IF53" s="26"/>
      <c r="IG53" s="26"/>
      <c r="IH53" s="26"/>
      <c r="II53" s="26"/>
      <c r="IJ53" s="26"/>
      <c r="IK53" s="26"/>
      <c r="IL53" s="26"/>
      <c r="IM53" s="26"/>
      <c r="IN53" s="26"/>
      <c r="IO53" s="26"/>
      <c r="IP53" s="26"/>
      <c r="IQ53" s="26"/>
      <c r="IR53" s="104" t="s">
        <v>43</v>
      </c>
      <c r="IS53" s="105"/>
      <c r="IT53" s="105"/>
      <c r="IU53" s="105"/>
      <c r="IV53" s="105"/>
      <c r="IW53" s="105"/>
      <c r="IX53" s="105"/>
      <c r="IY53" s="105"/>
      <c r="IZ53" s="105"/>
      <c r="JA53" s="105"/>
      <c r="JB53" s="106"/>
      <c r="JC53" s="108">
        <f>データ!BV7</f>
        <v>6188</v>
      </c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>
        <f>データ!BW7</f>
        <v>7011</v>
      </c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>
        <f>データ!BX7</f>
        <v>7612</v>
      </c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>
        <f>データ!BY7</f>
        <v>7104</v>
      </c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>
        <f>データ!BZ7</f>
        <v>7407</v>
      </c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7"/>
      <c r="MU53" s="7"/>
      <c r="MV53" s="7"/>
      <c r="MW53" s="7"/>
      <c r="MX53" s="7"/>
      <c r="MY53" s="7"/>
      <c r="MZ53" s="7"/>
      <c r="NA53" s="7"/>
      <c r="NB53" s="5"/>
      <c r="NC53" s="3"/>
      <c r="ND53" s="143"/>
      <c r="NE53" s="144"/>
      <c r="NF53" s="144"/>
      <c r="NG53" s="144"/>
      <c r="NH53" s="144"/>
      <c r="NI53" s="144"/>
      <c r="NJ53" s="144"/>
      <c r="NK53" s="144"/>
      <c r="NL53" s="144"/>
      <c r="NM53" s="144"/>
      <c r="NN53" s="144"/>
      <c r="NO53" s="144"/>
      <c r="NP53" s="144"/>
      <c r="NQ53" s="144"/>
      <c r="NR53" s="145"/>
    </row>
    <row r="54" spans="1:382" ht="13.5" customHeight="1">
      <c r="A54" s="3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  <c r="NA54" s="7"/>
      <c r="NB54" s="5"/>
      <c r="NC54" s="3"/>
      <c r="ND54" s="143"/>
      <c r="NE54" s="144"/>
      <c r="NF54" s="144"/>
      <c r="NG54" s="144"/>
      <c r="NH54" s="144"/>
      <c r="NI54" s="144"/>
      <c r="NJ54" s="144"/>
      <c r="NK54" s="144"/>
      <c r="NL54" s="144"/>
      <c r="NM54" s="144"/>
      <c r="NN54" s="144"/>
      <c r="NO54" s="144"/>
      <c r="NP54" s="144"/>
      <c r="NQ54" s="144"/>
      <c r="NR54" s="145"/>
    </row>
    <row r="55" spans="1:382" ht="13.5" customHeight="1">
      <c r="A55" s="3"/>
      <c r="B55" s="10"/>
      <c r="C55" s="16"/>
      <c r="D55" s="7"/>
      <c r="E55" s="7"/>
      <c r="F55" s="7"/>
      <c r="G55" s="7"/>
      <c r="H55" s="118" t="s">
        <v>39</v>
      </c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6"/>
      <c r="DQ55" s="16"/>
      <c r="DR55" s="16"/>
      <c r="DS55" s="16"/>
      <c r="DT55" s="16"/>
      <c r="DU55" s="16"/>
      <c r="DV55" s="16"/>
      <c r="DW55" s="16"/>
      <c r="DX55" s="16"/>
      <c r="DY55" s="118" t="s">
        <v>20</v>
      </c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6"/>
      <c r="IH55" s="16"/>
      <c r="II55" s="16"/>
      <c r="IJ55" s="16"/>
      <c r="IK55" s="16"/>
      <c r="IL55" s="16"/>
      <c r="IM55" s="16"/>
      <c r="IN55" s="16"/>
      <c r="IO55" s="16"/>
      <c r="IP55" s="118" t="s">
        <v>48</v>
      </c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7"/>
      <c r="MX55" s="7"/>
      <c r="MY55" s="7"/>
      <c r="MZ55" s="16"/>
      <c r="NA55" s="16"/>
      <c r="NB55" s="5"/>
      <c r="NC55" s="3"/>
      <c r="ND55" s="143"/>
      <c r="NE55" s="144"/>
      <c r="NF55" s="144"/>
      <c r="NG55" s="144"/>
      <c r="NH55" s="144"/>
      <c r="NI55" s="144"/>
      <c r="NJ55" s="144"/>
      <c r="NK55" s="144"/>
      <c r="NL55" s="144"/>
      <c r="NM55" s="144"/>
      <c r="NN55" s="144"/>
      <c r="NO55" s="144"/>
      <c r="NP55" s="144"/>
      <c r="NQ55" s="144"/>
      <c r="NR55" s="145"/>
    </row>
    <row r="56" spans="1:382" ht="13.5" customHeight="1">
      <c r="A56" s="3"/>
      <c r="B56" s="10"/>
      <c r="C56" s="16"/>
      <c r="D56" s="7"/>
      <c r="E56" s="7"/>
      <c r="F56" s="7"/>
      <c r="G56" s="7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6"/>
      <c r="DQ56" s="16"/>
      <c r="DR56" s="16"/>
      <c r="DS56" s="16"/>
      <c r="DT56" s="16"/>
      <c r="DU56" s="16"/>
      <c r="DV56" s="16"/>
      <c r="DW56" s="16"/>
      <c r="DX56" s="16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6"/>
      <c r="IH56" s="16"/>
      <c r="II56" s="16"/>
      <c r="IJ56" s="16"/>
      <c r="IK56" s="16"/>
      <c r="IL56" s="16"/>
      <c r="IM56" s="16"/>
      <c r="IN56" s="16"/>
      <c r="IO56" s="16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7"/>
      <c r="MX56" s="7"/>
      <c r="MY56" s="7"/>
      <c r="MZ56" s="16"/>
      <c r="NA56" s="16"/>
      <c r="NB56" s="5"/>
      <c r="NC56" s="3"/>
      <c r="ND56" s="143"/>
      <c r="NE56" s="144"/>
      <c r="NF56" s="144"/>
      <c r="NG56" s="144"/>
      <c r="NH56" s="144"/>
      <c r="NI56" s="144"/>
      <c r="NJ56" s="144"/>
      <c r="NK56" s="144"/>
      <c r="NL56" s="144"/>
      <c r="NM56" s="144"/>
      <c r="NN56" s="144"/>
      <c r="NO56" s="144"/>
      <c r="NP56" s="144"/>
      <c r="NQ56" s="144"/>
      <c r="NR56" s="145"/>
    </row>
    <row r="57" spans="1:382" ht="13.5" customHeight="1">
      <c r="A57" s="3"/>
      <c r="B57" s="11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  <c r="LQ57" s="17"/>
      <c r="LR57" s="17"/>
      <c r="LS57" s="17"/>
      <c r="LT57" s="17"/>
      <c r="LU57" s="17"/>
      <c r="LV57" s="17"/>
      <c r="LW57" s="17"/>
      <c r="LX57" s="17"/>
      <c r="LY57" s="17"/>
      <c r="LZ57" s="17"/>
      <c r="MA57" s="17"/>
      <c r="MB57" s="17"/>
      <c r="MC57" s="17"/>
      <c r="MD57" s="17"/>
      <c r="ME57" s="17"/>
      <c r="MF57" s="17"/>
      <c r="MG57" s="17"/>
      <c r="MH57" s="17"/>
      <c r="MI57" s="17"/>
      <c r="MJ57" s="17"/>
      <c r="MK57" s="17"/>
      <c r="ML57" s="17"/>
      <c r="MM57" s="17"/>
      <c r="MN57" s="17"/>
      <c r="MO57" s="17"/>
      <c r="MP57" s="17"/>
      <c r="MQ57" s="17"/>
      <c r="MR57" s="17"/>
      <c r="MS57" s="17"/>
      <c r="MT57" s="17"/>
      <c r="MU57" s="17"/>
      <c r="MV57" s="17"/>
      <c r="MW57" s="17"/>
      <c r="MX57" s="17"/>
      <c r="MY57" s="17"/>
      <c r="MZ57" s="17"/>
      <c r="NA57" s="17"/>
      <c r="NB57" s="38"/>
      <c r="NC57" s="3"/>
      <c r="ND57" s="143"/>
      <c r="NE57" s="144"/>
      <c r="NF57" s="144"/>
      <c r="NG57" s="144"/>
      <c r="NH57" s="144"/>
      <c r="NI57" s="144"/>
      <c r="NJ57" s="144"/>
      <c r="NK57" s="144"/>
      <c r="NL57" s="144"/>
      <c r="NM57" s="144"/>
      <c r="NN57" s="144"/>
      <c r="NO57" s="144"/>
      <c r="NP57" s="144"/>
      <c r="NQ57" s="144"/>
      <c r="NR57" s="145"/>
    </row>
    <row r="58" spans="1:382" ht="13.5" customHeight="1">
      <c r="A58" s="3"/>
      <c r="B58" s="10"/>
      <c r="C58" s="18"/>
      <c r="D58" s="18"/>
      <c r="E58" s="18"/>
      <c r="F58" s="18"/>
      <c r="G58" s="18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  <c r="LG58" s="7"/>
      <c r="LH58" s="7"/>
      <c r="LI58" s="7"/>
      <c r="LJ58" s="7"/>
      <c r="LK58" s="7"/>
      <c r="LL58" s="7"/>
      <c r="LM58" s="7"/>
      <c r="LN58" s="7"/>
      <c r="LO58" s="7"/>
      <c r="LP58" s="7"/>
      <c r="LQ58" s="7"/>
      <c r="LR58" s="7"/>
      <c r="LS58" s="7"/>
      <c r="LT58" s="7"/>
      <c r="LU58" s="7"/>
      <c r="LV58" s="7"/>
      <c r="LW58" s="7"/>
      <c r="LX58" s="7"/>
      <c r="LY58" s="7"/>
      <c r="LZ58" s="7"/>
      <c r="MA58" s="7"/>
      <c r="MB58" s="7"/>
      <c r="MC58" s="7"/>
      <c r="MD58" s="7"/>
      <c r="ME58" s="7"/>
      <c r="MF58" s="7"/>
      <c r="MG58" s="7"/>
      <c r="MH58" s="7"/>
      <c r="MI58" s="7"/>
      <c r="MJ58" s="7"/>
      <c r="MK58" s="7"/>
      <c r="ML58" s="7"/>
      <c r="MM58" s="7"/>
      <c r="MN58" s="7"/>
      <c r="MO58" s="7"/>
      <c r="MP58" s="7"/>
      <c r="MQ58" s="7"/>
      <c r="MR58" s="7"/>
      <c r="MS58" s="7"/>
      <c r="MT58" s="7"/>
      <c r="MU58" s="7"/>
      <c r="MV58" s="7"/>
      <c r="MW58" s="7"/>
      <c r="MX58" s="7"/>
      <c r="MY58" s="7"/>
      <c r="MZ58" s="18"/>
      <c r="NA58" s="18"/>
      <c r="NB58" s="5"/>
      <c r="NC58" s="3"/>
      <c r="ND58" s="143"/>
      <c r="NE58" s="144"/>
      <c r="NF58" s="144"/>
      <c r="NG58" s="144"/>
      <c r="NH58" s="144"/>
      <c r="NI58" s="144"/>
      <c r="NJ58" s="144"/>
      <c r="NK58" s="144"/>
      <c r="NL58" s="144"/>
      <c r="NM58" s="144"/>
      <c r="NN58" s="144"/>
      <c r="NO58" s="144"/>
      <c r="NP58" s="144"/>
      <c r="NQ58" s="144"/>
      <c r="NR58" s="145"/>
    </row>
    <row r="59" spans="1:382" ht="13.5" customHeight="1">
      <c r="A59" s="3"/>
      <c r="B59" s="1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39"/>
      <c r="NC59" s="3"/>
      <c r="ND59" s="143"/>
      <c r="NE59" s="144"/>
      <c r="NF59" s="144"/>
      <c r="NG59" s="144"/>
      <c r="NH59" s="144"/>
      <c r="NI59" s="144"/>
      <c r="NJ59" s="144"/>
      <c r="NK59" s="144"/>
      <c r="NL59" s="144"/>
      <c r="NM59" s="144"/>
      <c r="NN59" s="144"/>
      <c r="NO59" s="144"/>
      <c r="NP59" s="144"/>
      <c r="NQ59" s="144"/>
      <c r="NR59" s="145"/>
    </row>
    <row r="60" spans="1:382" ht="13.5" customHeight="1">
      <c r="A60" s="5"/>
      <c r="B60" s="9"/>
      <c r="C60" s="15"/>
      <c r="D60" s="15"/>
      <c r="E60" s="15"/>
      <c r="F60" s="15"/>
      <c r="G60" s="15"/>
      <c r="H60" s="116" t="s">
        <v>49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  <c r="JH60" s="116"/>
      <c r="JI60" s="116"/>
      <c r="JJ60" s="116"/>
      <c r="JK60" s="116"/>
      <c r="JL60" s="116"/>
      <c r="JM60" s="116"/>
      <c r="JN60" s="116"/>
      <c r="JO60" s="116"/>
      <c r="JP60" s="116"/>
      <c r="JQ60" s="116"/>
      <c r="JR60" s="116"/>
      <c r="JS60" s="116"/>
      <c r="JT60" s="116"/>
      <c r="JU60" s="116"/>
      <c r="JV60" s="116"/>
      <c r="JW60" s="116"/>
      <c r="JX60" s="116"/>
      <c r="JY60" s="116"/>
      <c r="JZ60" s="116"/>
      <c r="KA60" s="116"/>
      <c r="KB60" s="116"/>
      <c r="KC60" s="116"/>
      <c r="KD60" s="116"/>
      <c r="KE60" s="116"/>
      <c r="KF60" s="116"/>
      <c r="KG60" s="116"/>
      <c r="KH60" s="116"/>
      <c r="KI60" s="116"/>
      <c r="KJ60" s="116"/>
      <c r="KK60" s="116"/>
      <c r="KL60" s="116"/>
      <c r="KM60" s="116"/>
      <c r="KN60" s="116"/>
      <c r="KO60" s="116"/>
      <c r="KP60" s="116"/>
      <c r="KQ60" s="116"/>
      <c r="KR60" s="116"/>
      <c r="KS60" s="116"/>
      <c r="KT60" s="116"/>
      <c r="KU60" s="116"/>
      <c r="KV60" s="116"/>
      <c r="KW60" s="116"/>
      <c r="KX60" s="116"/>
      <c r="KY60" s="116"/>
      <c r="KZ60" s="116"/>
      <c r="LA60" s="116"/>
      <c r="LB60" s="116"/>
      <c r="LC60" s="116"/>
      <c r="LD60" s="116"/>
      <c r="LE60" s="116"/>
      <c r="LF60" s="116"/>
      <c r="LG60" s="116"/>
      <c r="LH60" s="116"/>
      <c r="LI60" s="116"/>
      <c r="LJ60" s="116"/>
      <c r="LK60" s="116"/>
      <c r="LL60" s="116"/>
      <c r="LM60" s="116"/>
      <c r="LN60" s="116"/>
      <c r="LO60" s="116"/>
      <c r="LP60" s="116"/>
      <c r="LQ60" s="116"/>
      <c r="LR60" s="116"/>
      <c r="LS60" s="116"/>
      <c r="LT60" s="116"/>
      <c r="LU60" s="116"/>
      <c r="LV60" s="116"/>
      <c r="LW60" s="116"/>
      <c r="LX60" s="116"/>
      <c r="LY60" s="116"/>
      <c r="LZ60" s="116"/>
      <c r="MA60" s="116"/>
      <c r="MB60" s="116"/>
      <c r="MC60" s="116"/>
      <c r="MD60" s="116"/>
      <c r="ME60" s="116"/>
      <c r="MF60" s="116"/>
      <c r="MG60" s="116"/>
      <c r="MH60" s="116"/>
      <c r="MI60" s="116"/>
      <c r="MJ60" s="116"/>
      <c r="MK60" s="116"/>
      <c r="ML60" s="116"/>
      <c r="MM60" s="116"/>
      <c r="MN60" s="116"/>
      <c r="MO60" s="116"/>
      <c r="MP60" s="116"/>
      <c r="MQ60" s="116"/>
      <c r="MR60" s="116"/>
      <c r="MS60" s="116"/>
      <c r="MT60" s="116"/>
      <c r="MU60" s="116"/>
      <c r="MV60" s="116"/>
      <c r="MW60" s="15"/>
      <c r="MX60" s="15"/>
      <c r="MY60" s="15"/>
      <c r="MZ60" s="15"/>
      <c r="NA60" s="15"/>
      <c r="NB60" s="28"/>
      <c r="NC60" s="3"/>
      <c r="ND60" s="143"/>
      <c r="NE60" s="144"/>
      <c r="NF60" s="144"/>
      <c r="NG60" s="144"/>
      <c r="NH60" s="144"/>
      <c r="NI60" s="144"/>
      <c r="NJ60" s="144"/>
      <c r="NK60" s="144"/>
      <c r="NL60" s="144"/>
      <c r="NM60" s="144"/>
      <c r="NN60" s="144"/>
      <c r="NO60" s="144"/>
      <c r="NP60" s="144"/>
      <c r="NQ60" s="144"/>
      <c r="NR60" s="145"/>
    </row>
    <row r="61" spans="1:382" ht="13.5" customHeight="1">
      <c r="A61" s="5"/>
      <c r="B61" s="9"/>
      <c r="C61" s="15"/>
      <c r="D61" s="15"/>
      <c r="E61" s="15"/>
      <c r="F61" s="15"/>
      <c r="G61" s="15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7"/>
      <c r="GI61" s="117"/>
      <c r="GJ61" s="117"/>
      <c r="GK61" s="117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7"/>
      <c r="GW61" s="117"/>
      <c r="GX61" s="117"/>
      <c r="GY61" s="117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7"/>
      <c r="HK61" s="117"/>
      <c r="HL61" s="117"/>
      <c r="HM61" s="117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7"/>
      <c r="HY61" s="117"/>
      <c r="HZ61" s="117"/>
      <c r="IA61" s="117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7"/>
      <c r="IM61" s="117"/>
      <c r="IN61" s="117"/>
      <c r="IO61" s="117"/>
      <c r="IP61" s="117"/>
      <c r="IQ61" s="117"/>
      <c r="IR61" s="117"/>
      <c r="IS61" s="117"/>
      <c r="IT61" s="117"/>
      <c r="IU61" s="117"/>
      <c r="IV61" s="117"/>
      <c r="IW61" s="117"/>
      <c r="IX61" s="117"/>
      <c r="IY61" s="117"/>
      <c r="IZ61" s="117"/>
      <c r="JA61" s="117"/>
      <c r="JB61" s="117"/>
      <c r="JC61" s="117"/>
      <c r="JD61" s="117"/>
      <c r="JE61" s="117"/>
      <c r="JF61" s="117"/>
      <c r="JG61" s="117"/>
      <c r="JH61" s="117"/>
      <c r="JI61" s="117"/>
      <c r="JJ61" s="117"/>
      <c r="JK61" s="117"/>
      <c r="JL61" s="117"/>
      <c r="JM61" s="117"/>
      <c r="JN61" s="117"/>
      <c r="JO61" s="117"/>
      <c r="JP61" s="117"/>
      <c r="JQ61" s="117"/>
      <c r="JR61" s="117"/>
      <c r="JS61" s="117"/>
      <c r="JT61" s="117"/>
      <c r="JU61" s="117"/>
      <c r="JV61" s="117"/>
      <c r="JW61" s="117"/>
      <c r="JX61" s="117"/>
      <c r="JY61" s="117"/>
      <c r="JZ61" s="117"/>
      <c r="KA61" s="117"/>
      <c r="KB61" s="117"/>
      <c r="KC61" s="117"/>
      <c r="KD61" s="117"/>
      <c r="KE61" s="117"/>
      <c r="KF61" s="117"/>
      <c r="KG61" s="117"/>
      <c r="KH61" s="117"/>
      <c r="KI61" s="117"/>
      <c r="KJ61" s="117"/>
      <c r="KK61" s="117"/>
      <c r="KL61" s="117"/>
      <c r="KM61" s="117"/>
      <c r="KN61" s="117"/>
      <c r="KO61" s="117"/>
      <c r="KP61" s="117"/>
      <c r="KQ61" s="117"/>
      <c r="KR61" s="117"/>
      <c r="KS61" s="117"/>
      <c r="KT61" s="117"/>
      <c r="KU61" s="117"/>
      <c r="KV61" s="117"/>
      <c r="KW61" s="117"/>
      <c r="KX61" s="117"/>
      <c r="KY61" s="117"/>
      <c r="KZ61" s="117"/>
      <c r="LA61" s="117"/>
      <c r="LB61" s="117"/>
      <c r="LC61" s="117"/>
      <c r="LD61" s="117"/>
      <c r="LE61" s="117"/>
      <c r="LF61" s="117"/>
      <c r="LG61" s="117"/>
      <c r="LH61" s="117"/>
      <c r="LI61" s="117"/>
      <c r="LJ61" s="117"/>
      <c r="LK61" s="117"/>
      <c r="LL61" s="117"/>
      <c r="LM61" s="117"/>
      <c r="LN61" s="117"/>
      <c r="LO61" s="117"/>
      <c r="LP61" s="117"/>
      <c r="LQ61" s="117"/>
      <c r="LR61" s="117"/>
      <c r="LS61" s="117"/>
      <c r="LT61" s="117"/>
      <c r="LU61" s="117"/>
      <c r="LV61" s="117"/>
      <c r="LW61" s="117"/>
      <c r="LX61" s="117"/>
      <c r="LY61" s="117"/>
      <c r="LZ61" s="117"/>
      <c r="MA61" s="117"/>
      <c r="MB61" s="117"/>
      <c r="MC61" s="117"/>
      <c r="MD61" s="117"/>
      <c r="ME61" s="117"/>
      <c r="MF61" s="117"/>
      <c r="MG61" s="117"/>
      <c r="MH61" s="117"/>
      <c r="MI61" s="117"/>
      <c r="MJ61" s="117"/>
      <c r="MK61" s="117"/>
      <c r="ML61" s="117"/>
      <c r="MM61" s="117"/>
      <c r="MN61" s="117"/>
      <c r="MO61" s="117"/>
      <c r="MP61" s="117"/>
      <c r="MQ61" s="117"/>
      <c r="MR61" s="117"/>
      <c r="MS61" s="117"/>
      <c r="MT61" s="117"/>
      <c r="MU61" s="117"/>
      <c r="MV61" s="117"/>
      <c r="MW61" s="15"/>
      <c r="MX61" s="15"/>
      <c r="MY61" s="15"/>
      <c r="MZ61" s="15"/>
      <c r="NA61" s="15"/>
      <c r="NB61" s="28"/>
      <c r="NC61" s="3"/>
      <c r="ND61" s="143"/>
      <c r="NE61" s="144"/>
      <c r="NF61" s="144"/>
      <c r="NG61" s="144"/>
      <c r="NH61" s="144"/>
      <c r="NI61" s="144"/>
      <c r="NJ61" s="144"/>
      <c r="NK61" s="144"/>
      <c r="NL61" s="144"/>
      <c r="NM61" s="144"/>
      <c r="NN61" s="144"/>
      <c r="NO61" s="144"/>
      <c r="NP61" s="144"/>
      <c r="NQ61" s="144"/>
      <c r="NR61" s="145"/>
    </row>
    <row r="62" spans="1:382" ht="13.5" customHeight="1">
      <c r="A62" s="3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24"/>
      <c r="JJ62" s="24"/>
      <c r="JK62" s="24"/>
      <c r="JL62" s="24"/>
      <c r="JM62" s="24"/>
      <c r="JN62" s="24"/>
      <c r="JO62" s="24"/>
      <c r="JP62" s="24"/>
      <c r="JQ62" s="24"/>
      <c r="JR62" s="24"/>
      <c r="JS62" s="24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24"/>
      <c r="LN62" s="24"/>
      <c r="LO62" s="24"/>
      <c r="LP62" s="24"/>
      <c r="LQ62" s="24"/>
      <c r="LR62" s="24"/>
      <c r="LS62" s="24"/>
      <c r="LT62" s="24"/>
      <c r="LU62" s="24"/>
      <c r="LV62" s="24"/>
      <c r="LW62" s="24"/>
      <c r="LX62" s="24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5"/>
      <c r="NC62" s="3"/>
      <c r="ND62" s="143"/>
      <c r="NE62" s="144"/>
      <c r="NF62" s="144"/>
      <c r="NG62" s="144"/>
      <c r="NH62" s="144"/>
      <c r="NI62" s="144"/>
      <c r="NJ62" s="144"/>
      <c r="NK62" s="144"/>
      <c r="NL62" s="144"/>
      <c r="NM62" s="144"/>
      <c r="NN62" s="144"/>
      <c r="NO62" s="144"/>
      <c r="NP62" s="144"/>
      <c r="NQ62" s="144"/>
      <c r="NR62" s="145"/>
    </row>
    <row r="63" spans="1:382" ht="13.5" customHeight="1">
      <c r="A63" s="3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119" t="s">
        <v>51</v>
      </c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Y63" s="7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5"/>
      <c r="NC63" s="3"/>
      <c r="ND63" s="143"/>
      <c r="NE63" s="144"/>
      <c r="NF63" s="144"/>
      <c r="NG63" s="144"/>
      <c r="NH63" s="144"/>
      <c r="NI63" s="144"/>
      <c r="NJ63" s="144"/>
      <c r="NK63" s="144"/>
      <c r="NL63" s="144"/>
      <c r="NM63" s="144"/>
      <c r="NN63" s="144"/>
      <c r="NO63" s="144"/>
      <c r="NP63" s="144"/>
      <c r="NQ63" s="144"/>
      <c r="NR63" s="145"/>
    </row>
    <row r="64" spans="1:382" ht="13.5" customHeight="1">
      <c r="A64" s="3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Y64" s="7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5"/>
      <c r="NC64" s="3"/>
      <c r="ND64" s="143"/>
      <c r="NE64" s="144"/>
      <c r="NF64" s="144"/>
      <c r="NG64" s="144"/>
      <c r="NH64" s="144"/>
      <c r="NI64" s="144"/>
      <c r="NJ64" s="144"/>
      <c r="NK64" s="144"/>
      <c r="NL64" s="144"/>
      <c r="NM64" s="144"/>
      <c r="NN64" s="144"/>
      <c r="NO64" s="144"/>
      <c r="NP64" s="144"/>
      <c r="NQ64" s="144"/>
      <c r="NR64" s="145"/>
    </row>
    <row r="65" spans="1:382" ht="13.5" customHeight="1">
      <c r="A65" s="3"/>
      <c r="B65" s="10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16"/>
      <c r="NB65" s="5"/>
      <c r="NC65" s="3"/>
      <c r="ND65" s="97" t="s">
        <v>53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>
      <c r="A66" s="3"/>
      <c r="B66" s="10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16"/>
      <c r="NB66" s="5"/>
      <c r="NC66" s="3"/>
      <c r="ND66" s="143" t="s">
        <v>129</v>
      </c>
      <c r="NE66" s="144"/>
      <c r="NF66" s="144"/>
      <c r="NG66" s="144"/>
      <c r="NH66" s="144"/>
      <c r="NI66" s="144"/>
      <c r="NJ66" s="144"/>
      <c r="NK66" s="144"/>
      <c r="NL66" s="144"/>
      <c r="NM66" s="144"/>
      <c r="NN66" s="144"/>
      <c r="NO66" s="144"/>
      <c r="NP66" s="144"/>
      <c r="NQ66" s="144"/>
      <c r="NR66" s="145"/>
    </row>
    <row r="67" spans="1:382" ht="13.5" customHeight="1">
      <c r="A67" s="3"/>
      <c r="B67" s="1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120">
        <f>データ!CM7</f>
        <v>0</v>
      </c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2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35"/>
      <c r="NB67" s="5"/>
      <c r="NC67" s="3"/>
      <c r="ND67" s="143"/>
      <c r="NE67" s="144"/>
      <c r="NF67" s="144"/>
      <c r="NG67" s="144"/>
      <c r="NH67" s="144"/>
      <c r="NI67" s="144"/>
      <c r="NJ67" s="144"/>
      <c r="NK67" s="144"/>
      <c r="NL67" s="144"/>
      <c r="NM67" s="144"/>
      <c r="NN67" s="144"/>
      <c r="NO67" s="144"/>
      <c r="NP67" s="144"/>
      <c r="NQ67" s="144"/>
      <c r="NR67" s="145"/>
    </row>
    <row r="68" spans="1:382" ht="13.5" customHeight="1">
      <c r="A68" s="3"/>
      <c r="B68" s="10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123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5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  <c r="NA68" s="35"/>
      <c r="NB68" s="5"/>
      <c r="NC68" s="3"/>
      <c r="ND68" s="143"/>
      <c r="NE68" s="144"/>
      <c r="NF68" s="144"/>
      <c r="NG68" s="144"/>
      <c r="NH68" s="144"/>
      <c r="NI68" s="144"/>
      <c r="NJ68" s="144"/>
      <c r="NK68" s="144"/>
      <c r="NL68" s="144"/>
      <c r="NM68" s="144"/>
      <c r="NN68" s="144"/>
      <c r="NO68" s="144"/>
      <c r="NP68" s="144"/>
      <c r="NQ68" s="144"/>
      <c r="NR68" s="145"/>
    </row>
    <row r="69" spans="1:382" ht="13.5" customHeight="1">
      <c r="A69" s="3"/>
      <c r="B69" s="10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123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4"/>
      <c r="FB69" s="124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5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35"/>
      <c r="NB69" s="5"/>
      <c r="NC69" s="3"/>
      <c r="ND69" s="143"/>
      <c r="NE69" s="144"/>
      <c r="NF69" s="144"/>
      <c r="NG69" s="144"/>
      <c r="NH69" s="144"/>
      <c r="NI69" s="144"/>
      <c r="NJ69" s="144"/>
      <c r="NK69" s="144"/>
      <c r="NL69" s="144"/>
      <c r="NM69" s="144"/>
      <c r="NN69" s="144"/>
      <c r="NO69" s="144"/>
      <c r="NP69" s="144"/>
      <c r="NQ69" s="144"/>
      <c r="NR69" s="145"/>
    </row>
    <row r="70" spans="1:382" ht="13.5" customHeight="1">
      <c r="A70" s="3"/>
      <c r="B70" s="10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126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8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35"/>
      <c r="NB70" s="5"/>
      <c r="NC70" s="3"/>
      <c r="ND70" s="143"/>
      <c r="NE70" s="144"/>
      <c r="NF70" s="144"/>
      <c r="NG70" s="144"/>
      <c r="NH70" s="144"/>
      <c r="NI70" s="144"/>
      <c r="NJ70" s="144"/>
      <c r="NK70" s="144"/>
      <c r="NL70" s="144"/>
      <c r="NM70" s="144"/>
      <c r="NN70" s="144"/>
      <c r="NO70" s="144"/>
      <c r="NP70" s="144"/>
      <c r="NQ70" s="144"/>
      <c r="NR70" s="145"/>
    </row>
    <row r="71" spans="1:382" ht="13.5" customHeight="1">
      <c r="A71" s="3"/>
      <c r="B71" s="10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17"/>
      <c r="CW71" s="15"/>
      <c r="CX71" s="15"/>
      <c r="CY71" s="15"/>
      <c r="CZ71" s="15"/>
      <c r="DA71" s="15"/>
      <c r="DB71" s="15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15"/>
      <c r="NB71" s="5"/>
      <c r="NC71" s="3"/>
      <c r="ND71" s="143"/>
      <c r="NE71" s="144"/>
      <c r="NF71" s="144"/>
      <c r="NG71" s="144"/>
      <c r="NH71" s="144"/>
      <c r="NI71" s="144"/>
      <c r="NJ71" s="144"/>
      <c r="NK71" s="144"/>
      <c r="NL71" s="144"/>
      <c r="NM71" s="144"/>
      <c r="NN71" s="144"/>
      <c r="NO71" s="144"/>
      <c r="NP71" s="144"/>
      <c r="NQ71" s="144"/>
      <c r="NR71" s="145"/>
    </row>
    <row r="72" spans="1:382" ht="13.5" customHeight="1">
      <c r="A72" s="3"/>
      <c r="B72" s="10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119" t="s">
        <v>56</v>
      </c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C72" s="7"/>
      <c r="MD72" s="7"/>
      <c r="ME72" s="7"/>
      <c r="MF72" s="7"/>
      <c r="MG72" s="7"/>
      <c r="MH72" s="7"/>
      <c r="MI72" s="7"/>
      <c r="MJ72" s="7"/>
      <c r="MK72" s="7"/>
      <c r="ML72" s="7"/>
      <c r="MM72" s="7"/>
      <c r="MN72" s="7"/>
      <c r="MO72" s="7"/>
      <c r="MP72" s="7"/>
      <c r="MQ72" s="7"/>
      <c r="MR72" s="7"/>
      <c r="MS72" s="7"/>
      <c r="MT72" s="7"/>
      <c r="MU72" s="7"/>
      <c r="MV72" s="7"/>
      <c r="MW72" s="7"/>
      <c r="MX72" s="7"/>
      <c r="MY72" s="7"/>
      <c r="MZ72" s="7"/>
      <c r="NA72" s="16"/>
      <c r="NB72" s="5"/>
      <c r="NC72" s="3"/>
      <c r="ND72" s="143"/>
      <c r="NE72" s="144"/>
      <c r="NF72" s="144"/>
      <c r="NG72" s="144"/>
      <c r="NH72" s="144"/>
      <c r="NI72" s="144"/>
      <c r="NJ72" s="144"/>
      <c r="NK72" s="144"/>
      <c r="NL72" s="144"/>
      <c r="NM72" s="144"/>
      <c r="NN72" s="144"/>
      <c r="NO72" s="144"/>
      <c r="NP72" s="144"/>
      <c r="NQ72" s="144"/>
      <c r="NR72" s="145"/>
    </row>
    <row r="73" spans="1:382" ht="13.5" customHeight="1">
      <c r="A73" s="3"/>
      <c r="B73" s="10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19"/>
      <c r="DR73" s="119"/>
      <c r="DS73" s="119"/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19"/>
      <c r="FF73" s="119"/>
      <c r="FG73" s="119"/>
      <c r="FH73" s="119"/>
      <c r="FI73" s="119"/>
      <c r="FJ73" s="119"/>
      <c r="FK73" s="119"/>
      <c r="FL73" s="119"/>
      <c r="FM73" s="119"/>
      <c r="FN73" s="119"/>
      <c r="FO73" s="119"/>
      <c r="FP73" s="119"/>
      <c r="FQ73" s="119"/>
      <c r="FR73" s="119"/>
      <c r="FS73" s="119"/>
      <c r="FT73" s="119"/>
      <c r="FU73" s="119"/>
      <c r="FV73" s="119"/>
      <c r="FW73" s="119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  <c r="MF73" s="7"/>
      <c r="MG73" s="7"/>
      <c r="MH73" s="7"/>
      <c r="MI73" s="7"/>
      <c r="MJ73" s="7"/>
      <c r="MK73" s="7"/>
      <c r="ML73" s="7"/>
      <c r="MM73" s="7"/>
      <c r="MN73" s="7"/>
      <c r="MO73" s="7"/>
      <c r="MP73" s="7"/>
      <c r="MQ73" s="7"/>
      <c r="MR73" s="7"/>
      <c r="MS73" s="7"/>
      <c r="MT73" s="7"/>
      <c r="MU73" s="7"/>
      <c r="MV73" s="7"/>
      <c r="MW73" s="7"/>
      <c r="MX73" s="7"/>
      <c r="MY73" s="7"/>
      <c r="MZ73" s="7"/>
      <c r="NA73" s="16"/>
      <c r="NB73" s="5"/>
      <c r="NC73" s="3"/>
      <c r="ND73" s="143"/>
      <c r="NE73" s="144"/>
      <c r="NF73" s="144"/>
      <c r="NG73" s="144"/>
      <c r="NH73" s="144"/>
      <c r="NI73" s="144"/>
      <c r="NJ73" s="144"/>
      <c r="NK73" s="144"/>
      <c r="NL73" s="144"/>
      <c r="NM73" s="144"/>
      <c r="NN73" s="144"/>
      <c r="NO73" s="144"/>
      <c r="NP73" s="144"/>
      <c r="NQ73" s="144"/>
      <c r="NR73" s="145"/>
    </row>
    <row r="74" spans="1:382" ht="13.5" customHeight="1">
      <c r="A74" s="3"/>
      <c r="B74" s="10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  <c r="DN74" s="119"/>
      <c r="DO74" s="119"/>
      <c r="DP74" s="119"/>
      <c r="DQ74" s="119"/>
      <c r="DR74" s="119"/>
      <c r="DS74" s="119"/>
      <c r="DT74" s="119"/>
      <c r="DU74" s="119"/>
      <c r="DV74" s="119"/>
      <c r="DW74" s="119"/>
      <c r="DX74" s="119"/>
      <c r="DY74" s="119"/>
      <c r="DZ74" s="119"/>
      <c r="EA74" s="119"/>
      <c r="EB74" s="119"/>
      <c r="EC74" s="119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  <c r="EP74" s="119"/>
      <c r="EQ74" s="119"/>
      <c r="ER74" s="119"/>
      <c r="ES74" s="119"/>
      <c r="ET74" s="119"/>
      <c r="EU74" s="119"/>
      <c r="EV74" s="119"/>
      <c r="EW74" s="119"/>
      <c r="EX74" s="119"/>
      <c r="EY74" s="119"/>
      <c r="EZ74" s="119"/>
      <c r="FA74" s="119"/>
      <c r="FB74" s="119"/>
      <c r="FC74" s="119"/>
      <c r="FD74" s="119"/>
      <c r="FE74" s="119"/>
      <c r="FF74" s="119"/>
      <c r="FG74" s="119"/>
      <c r="FH74" s="119"/>
      <c r="FI74" s="119"/>
      <c r="FJ74" s="119"/>
      <c r="FK74" s="119"/>
      <c r="FL74" s="119"/>
      <c r="FM74" s="119"/>
      <c r="FN74" s="119"/>
      <c r="FO74" s="119"/>
      <c r="FP74" s="119"/>
      <c r="FQ74" s="119"/>
      <c r="FR74" s="119"/>
      <c r="FS74" s="119"/>
      <c r="FT74" s="119"/>
      <c r="FU74" s="119"/>
      <c r="FV74" s="119"/>
      <c r="FW74" s="119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  <c r="MF74" s="7"/>
      <c r="MG74" s="7"/>
      <c r="MH74" s="7"/>
      <c r="MI74" s="7"/>
      <c r="MJ74" s="7"/>
      <c r="MK74" s="7"/>
      <c r="ML74" s="7"/>
      <c r="MM74" s="7"/>
      <c r="MN74" s="7"/>
      <c r="MO74" s="7"/>
      <c r="MP74" s="7"/>
      <c r="MQ74" s="7"/>
      <c r="MR74" s="7"/>
      <c r="MS74" s="7"/>
      <c r="MT74" s="7"/>
      <c r="MU74" s="7"/>
      <c r="MV74" s="7"/>
      <c r="MW74" s="7"/>
      <c r="MX74" s="7"/>
      <c r="MY74" s="7"/>
      <c r="MZ74" s="7"/>
      <c r="NA74" s="16"/>
      <c r="NB74" s="7"/>
      <c r="NC74" s="40"/>
      <c r="ND74" s="143"/>
      <c r="NE74" s="144"/>
      <c r="NF74" s="144"/>
      <c r="NG74" s="144"/>
      <c r="NH74" s="144"/>
      <c r="NI74" s="144"/>
      <c r="NJ74" s="144"/>
      <c r="NK74" s="144"/>
      <c r="NL74" s="144"/>
      <c r="NM74" s="144"/>
      <c r="NN74" s="144"/>
      <c r="NO74" s="144"/>
      <c r="NP74" s="144"/>
      <c r="NQ74" s="144"/>
      <c r="NR74" s="145"/>
    </row>
    <row r="75" spans="1:382" ht="13.5" customHeight="1">
      <c r="A75" s="3"/>
      <c r="B75" s="10"/>
      <c r="C75" s="7"/>
      <c r="D75" s="7"/>
      <c r="E75" s="7"/>
      <c r="F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19"/>
      <c r="DV75" s="119"/>
      <c r="DW75" s="119"/>
      <c r="DX75" s="119"/>
      <c r="DY75" s="119"/>
      <c r="DZ75" s="119"/>
      <c r="EA75" s="119"/>
      <c r="EB75" s="119"/>
      <c r="EC75" s="119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19"/>
      <c r="ES75" s="119"/>
      <c r="ET75" s="119"/>
      <c r="EU75" s="119"/>
      <c r="EV75" s="119"/>
      <c r="EW75" s="119"/>
      <c r="EX75" s="119"/>
      <c r="EY75" s="119"/>
      <c r="EZ75" s="119"/>
      <c r="FA75" s="119"/>
      <c r="FB75" s="119"/>
      <c r="FC75" s="119"/>
      <c r="FD75" s="119"/>
      <c r="FE75" s="119"/>
      <c r="FF75" s="119"/>
      <c r="FG75" s="119"/>
      <c r="FH75" s="119"/>
      <c r="FI75" s="119"/>
      <c r="FJ75" s="119"/>
      <c r="FK75" s="119"/>
      <c r="FL75" s="119"/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  <c r="MF75" s="7"/>
      <c r="MG75" s="7"/>
      <c r="MH75" s="7"/>
      <c r="MI75" s="7"/>
      <c r="MJ75" s="7"/>
      <c r="MK75" s="7"/>
      <c r="ML75" s="7"/>
      <c r="MM75" s="7"/>
      <c r="MN75" s="7"/>
      <c r="MO75" s="7"/>
      <c r="MP75" s="7"/>
      <c r="MQ75" s="7"/>
      <c r="MR75" s="7"/>
      <c r="MS75" s="7"/>
      <c r="MT75" s="7"/>
      <c r="MU75" s="7"/>
      <c r="MV75" s="7"/>
      <c r="MW75" s="7"/>
      <c r="MX75" s="7"/>
      <c r="MY75" s="7"/>
      <c r="MZ75" s="7"/>
      <c r="NA75" s="16"/>
      <c r="NB75" s="7"/>
      <c r="NC75" s="40"/>
      <c r="ND75" s="143"/>
      <c r="NE75" s="144"/>
      <c r="NF75" s="144"/>
      <c r="NG75" s="144"/>
      <c r="NH75" s="144"/>
      <c r="NI75" s="144"/>
      <c r="NJ75" s="144"/>
      <c r="NK75" s="144"/>
      <c r="NL75" s="144"/>
      <c r="NM75" s="144"/>
      <c r="NN75" s="144"/>
      <c r="NO75" s="144"/>
      <c r="NP75" s="144"/>
      <c r="NQ75" s="144"/>
      <c r="NR75" s="145"/>
    </row>
    <row r="76" spans="1:382" ht="13.5" customHeight="1">
      <c r="A76" s="3"/>
      <c r="B76" s="10"/>
      <c r="C76" s="7"/>
      <c r="D76" s="7"/>
      <c r="E76" s="7"/>
      <c r="F76" s="7"/>
      <c r="I76" s="7"/>
      <c r="J76" s="7"/>
      <c r="K76" s="7"/>
      <c r="L76" s="7"/>
      <c r="M76" s="7"/>
      <c r="N76" s="7"/>
      <c r="O76" s="7"/>
      <c r="P76" s="7"/>
      <c r="Q76" s="7"/>
      <c r="R76" s="109">
        <f>データ!$B$11</f>
        <v>40909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1"/>
      <c r="AG76" s="109">
        <f>データ!$C$11</f>
        <v>41275</v>
      </c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1"/>
      <c r="AV76" s="109">
        <f>データ!$D$11</f>
        <v>41640</v>
      </c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1"/>
      <c r="BK76" s="109">
        <f>データ!$E$11</f>
        <v>42005</v>
      </c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1"/>
      <c r="BZ76" s="109">
        <f>データ!$F$11</f>
        <v>42370</v>
      </c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1"/>
      <c r="CO76" s="7"/>
      <c r="CP76" s="7"/>
      <c r="CQ76" s="7"/>
      <c r="CR76" s="7"/>
      <c r="CS76" s="7"/>
      <c r="CT76" s="7"/>
      <c r="CU76" s="7"/>
      <c r="CV76" s="120">
        <f>データ!CN7</f>
        <v>0</v>
      </c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2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109">
        <f>データ!$B$11</f>
        <v>40909</v>
      </c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1"/>
      <c r="HA76" s="109">
        <f>データ!$C$11</f>
        <v>41275</v>
      </c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1"/>
      <c r="HP76" s="109">
        <f>データ!$D$11</f>
        <v>41640</v>
      </c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1"/>
      <c r="IE76" s="109">
        <f>データ!$E$11</f>
        <v>42005</v>
      </c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1"/>
      <c r="IT76" s="109">
        <f>データ!$F$11</f>
        <v>42370</v>
      </c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1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109">
        <f>データ!$B$11</f>
        <v>40909</v>
      </c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1"/>
      <c r="KP76" s="109">
        <f>データ!$C$11</f>
        <v>41275</v>
      </c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1"/>
      <c r="LE76" s="109">
        <f>データ!$D$11</f>
        <v>41640</v>
      </c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1"/>
      <c r="LT76" s="109">
        <f>データ!$E$11</f>
        <v>42005</v>
      </c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1"/>
      <c r="MI76" s="109">
        <f>データ!$F$11</f>
        <v>42370</v>
      </c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1"/>
      <c r="MX76" s="7"/>
      <c r="MY76" s="7"/>
      <c r="MZ76" s="7"/>
      <c r="NA76" s="7"/>
      <c r="NB76" s="7"/>
      <c r="NC76" s="40"/>
      <c r="ND76" s="143"/>
      <c r="NE76" s="144"/>
      <c r="NF76" s="144"/>
      <c r="NG76" s="144"/>
      <c r="NH76" s="144"/>
      <c r="NI76" s="144"/>
      <c r="NJ76" s="144"/>
      <c r="NK76" s="144"/>
      <c r="NL76" s="144"/>
      <c r="NM76" s="144"/>
      <c r="NN76" s="144"/>
      <c r="NO76" s="144"/>
      <c r="NP76" s="144"/>
      <c r="NQ76" s="144"/>
      <c r="NR76" s="145"/>
    </row>
    <row r="77" spans="1:382" ht="13.5" customHeight="1">
      <c r="A77" s="3"/>
      <c r="B77" s="10"/>
      <c r="C77" s="7"/>
      <c r="D77" s="7"/>
      <c r="E77" s="7"/>
      <c r="F77" s="7"/>
      <c r="I77" s="112" t="s">
        <v>41</v>
      </c>
      <c r="J77" s="112"/>
      <c r="K77" s="112"/>
      <c r="L77" s="112"/>
      <c r="M77" s="112"/>
      <c r="N77" s="112"/>
      <c r="O77" s="112"/>
      <c r="P77" s="112"/>
      <c r="Q77" s="112"/>
      <c r="R77" s="101" t="str">
        <f>データ!CB7</f>
        <v xml:space="preserve"> </v>
      </c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3"/>
      <c r="AG77" s="101" t="str">
        <f>データ!CC7</f>
        <v xml:space="preserve"> </v>
      </c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3"/>
      <c r="AV77" s="101" t="str">
        <f>データ!CD7</f>
        <v xml:space="preserve"> </v>
      </c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3"/>
      <c r="BK77" s="101" t="str">
        <f>データ!CE7</f>
        <v xml:space="preserve"> </v>
      </c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3"/>
      <c r="BZ77" s="101" t="str">
        <f>データ!CF7</f>
        <v xml:space="preserve"> </v>
      </c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3"/>
      <c r="CO77" s="7"/>
      <c r="CP77" s="7"/>
      <c r="CQ77" s="7"/>
      <c r="CR77" s="7"/>
      <c r="CS77" s="7"/>
      <c r="CT77" s="7"/>
      <c r="CU77" s="7"/>
      <c r="CV77" s="123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5"/>
      <c r="FY77" s="7"/>
      <c r="FZ77" s="7"/>
      <c r="GA77" s="7"/>
      <c r="GB77" s="7"/>
      <c r="GC77" s="112" t="s">
        <v>41</v>
      </c>
      <c r="GD77" s="112"/>
      <c r="GE77" s="112"/>
      <c r="GF77" s="112"/>
      <c r="GG77" s="112"/>
      <c r="GH77" s="112"/>
      <c r="GI77" s="112"/>
      <c r="GJ77" s="112"/>
      <c r="GK77" s="112"/>
      <c r="GL77" s="101" t="str">
        <f>データ!CO7</f>
        <v xml:space="preserve"> </v>
      </c>
      <c r="GM77" s="102"/>
      <c r="GN77" s="102"/>
      <c r="GO77" s="102"/>
      <c r="GP77" s="102"/>
      <c r="GQ77" s="102"/>
      <c r="GR77" s="102"/>
      <c r="GS77" s="102"/>
      <c r="GT77" s="102"/>
      <c r="GU77" s="102"/>
      <c r="GV77" s="102"/>
      <c r="GW77" s="102"/>
      <c r="GX77" s="102"/>
      <c r="GY77" s="102"/>
      <c r="GZ77" s="103"/>
      <c r="HA77" s="101" t="str">
        <f>データ!CP7</f>
        <v xml:space="preserve"> </v>
      </c>
      <c r="HB77" s="102"/>
      <c r="HC77" s="102"/>
      <c r="HD77" s="102"/>
      <c r="HE77" s="102"/>
      <c r="HF77" s="102"/>
      <c r="HG77" s="102"/>
      <c r="HH77" s="102"/>
      <c r="HI77" s="102"/>
      <c r="HJ77" s="102"/>
      <c r="HK77" s="102"/>
      <c r="HL77" s="102"/>
      <c r="HM77" s="102"/>
      <c r="HN77" s="102"/>
      <c r="HO77" s="103"/>
      <c r="HP77" s="101" t="str">
        <f>データ!CQ7</f>
        <v xml:space="preserve"> </v>
      </c>
      <c r="HQ77" s="102"/>
      <c r="HR77" s="102"/>
      <c r="HS77" s="102"/>
      <c r="HT77" s="102"/>
      <c r="HU77" s="102"/>
      <c r="HV77" s="102"/>
      <c r="HW77" s="102"/>
      <c r="HX77" s="102"/>
      <c r="HY77" s="102"/>
      <c r="HZ77" s="102"/>
      <c r="IA77" s="102"/>
      <c r="IB77" s="102"/>
      <c r="IC77" s="102"/>
      <c r="ID77" s="103"/>
      <c r="IE77" s="101" t="str">
        <f>データ!CR7</f>
        <v xml:space="preserve"> </v>
      </c>
      <c r="IF77" s="102"/>
      <c r="IG77" s="102"/>
      <c r="IH77" s="102"/>
      <c r="II77" s="102"/>
      <c r="IJ77" s="102"/>
      <c r="IK77" s="102"/>
      <c r="IL77" s="102"/>
      <c r="IM77" s="102"/>
      <c r="IN77" s="102"/>
      <c r="IO77" s="102"/>
      <c r="IP77" s="102"/>
      <c r="IQ77" s="102"/>
      <c r="IR77" s="102"/>
      <c r="IS77" s="103"/>
      <c r="IT77" s="101" t="str">
        <f>データ!CS7</f>
        <v xml:space="preserve"> </v>
      </c>
      <c r="IU77" s="102"/>
      <c r="IV77" s="102"/>
      <c r="IW77" s="102"/>
      <c r="IX77" s="102"/>
      <c r="IY77" s="102"/>
      <c r="IZ77" s="102"/>
      <c r="JA77" s="102"/>
      <c r="JB77" s="102"/>
      <c r="JC77" s="102"/>
      <c r="JD77" s="102"/>
      <c r="JE77" s="102"/>
      <c r="JF77" s="102"/>
      <c r="JG77" s="102"/>
      <c r="JH77" s="103"/>
      <c r="JL77" s="7"/>
      <c r="JM77" s="7"/>
      <c r="JN77" s="7"/>
      <c r="JO77" s="7"/>
      <c r="JP77" s="7"/>
      <c r="JQ77" s="7"/>
      <c r="JR77" s="112" t="s">
        <v>41</v>
      </c>
      <c r="JS77" s="112"/>
      <c r="JT77" s="112"/>
      <c r="JU77" s="112"/>
      <c r="JV77" s="112"/>
      <c r="JW77" s="112"/>
      <c r="JX77" s="112"/>
      <c r="JY77" s="112"/>
      <c r="JZ77" s="112"/>
      <c r="KA77" s="101">
        <f>データ!CZ7</f>
        <v>0</v>
      </c>
      <c r="KB77" s="102"/>
      <c r="KC77" s="102"/>
      <c r="KD77" s="102"/>
      <c r="KE77" s="102"/>
      <c r="KF77" s="102"/>
      <c r="KG77" s="102"/>
      <c r="KH77" s="102"/>
      <c r="KI77" s="102"/>
      <c r="KJ77" s="102"/>
      <c r="KK77" s="102"/>
      <c r="KL77" s="102"/>
      <c r="KM77" s="102"/>
      <c r="KN77" s="102"/>
      <c r="KO77" s="103"/>
      <c r="KP77" s="101">
        <f>データ!DA7</f>
        <v>0</v>
      </c>
      <c r="KQ77" s="102"/>
      <c r="KR77" s="102"/>
      <c r="KS77" s="102"/>
      <c r="KT77" s="102"/>
      <c r="KU77" s="102"/>
      <c r="KV77" s="102"/>
      <c r="KW77" s="102"/>
      <c r="KX77" s="102"/>
      <c r="KY77" s="102"/>
      <c r="KZ77" s="102"/>
      <c r="LA77" s="102"/>
      <c r="LB77" s="102"/>
      <c r="LC77" s="102"/>
      <c r="LD77" s="103"/>
      <c r="LE77" s="101">
        <f>データ!DB7</f>
        <v>0</v>
      </c>
      <c r="LF77" s="102"/>
      <c r="LG77" s="102"/>
      <c r="LH77" s="102"/>
      <c r="LI77" s="102"/>
      <c r="LJ77" s="102"/>
      <c r="LK77" s="102"/>
      <c r="LL77" s="102"/>
      <c r="LM77" s="102"/>
      <c r="LN77" s="102"/>
      <c r="LO77" s="102"/>
      <c r="LP77" s="102"/>
      <c r="LQ77" s="102"/>
      <c r="LR77" s="102"/>
      <c r="LS77" s="103"/>
      <c r="LT77" s="101">
        <f>データ!DC7</f>
        <v>0</v>
      </c>
      <c r="LU77" s="102"/>
      <c r="LV77" s="102"/>
      <c r="LW77" s="102"/>
      <c r="LX77" s="102"/>
      <c r="LY77" s="102"/>
      <c r="LZ77" s="102"/>
      <c r="MA77" s="102"/>
      <c r="MB77" s="102"/>
      <c r="MC77" s="102"/>
      <c r="MD77" s="102"/>
      <c r="ME77" s="102"/>
      <c r="MF77" s="102"/>
      <c r="MG77" s="102"/>
      <c r="MH77" s="103"/>
      <c r="MI77" s="101">
        <f>データ!DD7</f>
        <v>0</v>
      </c>
      <c r="MJ77" s="102"/>
      <c r="MK77" s="102"/>
      <c r="ML77" s="102"/>
      <c r="MM77" s="102"/>
      <c r="MN77" s="102"/>
      <c r="MO77" s="102"/>
      <c r="MP77" s="102"/>
      <c r="MQ77" s="102"/>
      <c r="MR77" s="102"/>
      <c r="MS77" s="102"/>
      <c r="MT77" s="102"/>
      <c r="MU77" s="102"/>
      <c r="MV77" s="102"/>
      <c r="MW77" s="103"/>
      <c r="MX77" s="7"/>
      <c r="MY77" s="7"/>
      <c r="MZ77" s="7"/>
      <c r="NA77" s="7"/>
      <c r="NB77" s="7"/>
      <c r="NC77" s="40"/>
      <c r="ND77" s="143"/>
      <c r="NE77" s="144"/>
      <c r="NF77" s="144"/>
      <c r="NG77" s="144"/>
      <c r="NH77" s="144"/>
      <c r="NI77" s="144"/>
      <c r="NJ77" s="144"/>
      <c r="NK77" s="144"/>
      <c r="NL77" s="144"/>
      <c r="NM77" s="144"/>
      <c r="NN77" s="144"/>
      <c r="NO77" s="144"/>
      <c r="NP77" s="144"/>
      <c r="NQ77" s="144"/>
      <c r="NR77" s="145"/>
    </row>
    <row r="78" spans="1:382" ht="13.5" customHeight="1">
      <c r="A78" s="3"/>
      <c r="B78" s="10"/>
      <c r="C78" s="7"/>
      <c r="D78" s="7"/>
      <c r="E78" s="7"/>
      <c r="F78" s="7"/>
      <c r="I78" s="112" t="s">
        <v>43</v>
      </c>
      <c r="J78" s="112"/>
      <c r="K78" s="112"/>
      <c r="L78" s="112"/>
      <c r="M78" s="112"/>
      <c r="N78" s="112"/>
      <c r="O78" s="112"/>
      <c r="P78" s="112"/>
      <c r="Q78" s="112"/>
      <c r="R78" s="101" t="str">
        <f>データ!CG7</f>
        <v xml:space="preserve"> </v>
      </c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3"/>
      <c r="AG78" s="101" t="str">
        <f>データ!CH7</f>
        <v xml:space="preserve"> </v>
      </c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3"/>
      <c r="AV78" s="101" t="str">
        <f>データ!CI7</f>
        <v xml:space="preserve"> </v>
      </c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3"/>
      <c r="BK78" s="101" t="str">
        <f>データ!CJ7</f>
        <v xml:space="preserve"> </v>
      </c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3"/>
      <c r="BZ78" s="101" t="str">
        <f>データ!CK7</f>
        <v xml:space="preserve"> </v>
      </c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3"/>
      <c r="CO78" s="7"/>
      <c r="CP78" s="7"/>
      <c r="CQ78" s="7"/>
      <c r="CR78" s="7"/>
      <c r="CS78" s="7"/>
      <c r="CT78" s="7"/>
      <c r="CU78" s="7"/>
      <c r="CV78" s="123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5"/>
      <c r="FY78" s="7"/>
      <c r="FZ78" s="7"/>
      <c r="GA78" s="7"/>
      <c r="GB78" s="7"/>
      <c r="GC78" s="112" t="s">
        <v>43</v>
      </c>
      <c r="GD78" s="112"/>
      <c r="GE78" s="112"/>
      <c r="GF78" s="112"/>
      <c r="GG78" s="112"/>
      <c r="GH78" s="112"/>
      <c r="GI78" s="112"/>
      <c r="GJ78" s="112"/>
      <c r="GK78" s="112"/>
      <c r="GL78" s="101" t="str">
        <f>データ!CT7</f>
        <v xml:space="preserve"> </v>
      </c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3"/>
      <c r="HA78" s="101" t="str">
        <f>データ!CU7</f>
        <v xml:space="preserve"> </v>
      </c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3"/>
      <c r="HP78" s="101" t="str">
        <f>データ!CV7</f>
        <v xml:space="preserve"> </v>
      </c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3"/>
      <c r="IE78" s="101" t="str">
        <f>データ!CW7</f>
        <v xml:space="preserve"> </v>
      </c>
      <c r="IF78" s="102"/>
      <c r="IG78" s="102"/>
      <c r="IH78" s="102"/>
      <c r="II78" s="102"/>
      <c r="IJ78" s="102"/>
      <c r="IK78" s="102"/>
      <c r="IL78" s="102"/>
      <c r="IM78" s="102"/>
      <c r="IN78" s="102"/>
      <c r="IO78" s="102"/>
      <c r="IP78" s="102"/>
      <c r="IQ78" s="102"/>
      <c r="IR78" s="102"/>
      <c r="IS78" s="103"/>
      <c r="IT78" s="101" t="str">
        <f>データ!CX7</f>
        <v xml:space="preserve"> </v>
      </c>
      <c r="IU78" s="102"/>
      <c r="IV78" s="102"/>
      <c r="IW78" s="102"/>
      <c r="IX78" s="102"/>
      <c r="IY78" s="102"/>
      <c r="IZ78" s="102"/>
      <c r="JA78" s="102"/>
      <c r="JB78" s="102"/>
      <c r="JC78" s="102"/>
      <c r="JD78" s="102"/>
      <c r="JE78" s="102"/>
      <c r="JF78" s="102"/>
      <c r="JG78" s="102"/>
      <c r="JH78" s="103"/>
      <c r="JL78" s="7"/>
      <c r="JM78" s="7"/>
      <c r="JN78" s="7"/>
      <c r="JO78" s="7"/>
      <c r="JP78" s="7"/>
      <c r="JQ78" s="7"/>
      <c r="JR78" s="112" t="s">
        <v>43</v>
      </c>
      <c r="JS78" s="112"/>
      <c r="JT78" s="112"/>
      <c r="JU78" s="112"/>
      <c r="JV78" s="112"/>
      <c r="JW78" s="112"/>
      <c r="JX78" s="112"/>
      <c r="JY78" s="112"/>
      <c r="JZ78" s="112"/>
      <c r="KA78" s="101">
        <f>データ!DE7</f>
        <v>123.1</v>
      </c>
      <c r="KB78" s="102"/>
      <c r="KC78" s="102"/>
      <c r="KD78" s="102"/>
      <c r="KE78" s="102"/>
      <c r="KF78" s="102"/>
      <c r="KG78" s="102"/>
      <c r="KH78" s="102"/>
      <c r="KI78" s="102"/>
      <c r="KJ78" s="102"/>
      <c r="KK78" s="102"/>
      <c r="KL78" s="102"/>
      <c r="KM78" s="102"/>
      <c r="KN78" s="102"/>
      <c r="KO78" s="103"/>
      <c r="KP78" s="101">
        <f>データ!DF7</f>
        <v>92.3</v>
      </c>
      <c r="KQ78" s="102"/>
      <c r="KR78" s="102"/>
      <c r="KS78" s="102"/>
      <c r="KT78" s="102"/>
      <c r="KU78" s="102"/>
      <c r="KV78" s="102"/>
      <c r="KW78" s="102"/>
      <c r="KX78" s="102"/>
      <c r="KY78" s="102"/>
      <c r="KZ78" s="102"/>
      <c r="LA78" s="102"/>
      <c r="LB78" s="102"/>
      <c r="LC78" s="102"/>
      <c r="LD78" s="103"/>
      <c r="LE78" s="101">
        <f>データ!DG7</f>
        <v>85.4</v>
      </c>
      <c r="LF78" s="102"/>
      <c r="LG78" s="102"/>
      <c r="LH78" s="102"/>
      <c r="LI78" s="102"/>
      <c r="LJ78" s="102"/>
      <c r="LK78" s="102"/>
      <c r="LL78" s="102"/>
      <c r="LM78" s="102"/>
      <c r="LN78" s="102"/>
      <c r="LO78" s="102"/>
      <c r="LP78" s="102"/>
      <c r="LQ78" s="102"/>
      <c r="LR78" s="102"/>
      <c r="LS78" s="103"/>
      <c r="LT78" s="101">
        <f>データ!DH7</f>
        <v>76.3</v>
      </c>
      <c r="LU78" s="102"/>
      <c r="LV78" s="102"/>
      <c r="LW78" s="102"/>
      <c r="LX78" s="102"/>
      <c r="LY78" s="102"/>
      <c r="LZ78" s="102"/>
      <c r="MA78" s="102"/>
      <c r="MB78" s="102"/>
      <c r="MC78" s="102"/>
      <c r="MD78" s="102"/>
      <c r="ME78" s="102"/>
      <c r="MF78" s="102"/>
      <c r="MG78" s="102"/>
      <c r="MH78" s="103"/>
      <c r="MI78" s="101">
        <f>データ!DI7</f>
        <v>64.099999999999994</v>
      </c>
      <c r="MJ78" s="102"/>
      <c r="MK78" s="102"/>
      <c r="ML78" s="102"/>
      <c r="MM78" s="102"/>
      <c r="MN78" s="102"/>
      <c r="MO78" s="102"/>
      <c r="MP78" s="102"/>
      <c r="MQ78" s="102"/>
      <c r="MR78" s="102"/>
      <c r="MS78" s="102"/>
      <c r="MT78" s="102"/>
      <c r="MU78" s="102"/>
      <c r="MV78" s="102"/>
      <c r="MW78" s="103"/>
      <c r="MX78" s="7"/>
      <c r="MY78" s="7"/>
      <c r="MZ78" s="7"/>
      <c r="NA78" s="7"/>
      <c r="NB78" s="7"/>
      <c r="NC78" s="40"/>
      <c r="ND78" s="143"/>
      <c r="NE78" s="144"/>
      <c r="NF78" s="144"/>
      <c r="NG78" s="144"/>
      <c r="NH78" s="144"/>
      <c r="NI78" s="144"/>
      <c r="NJ78" s="144"/>
      <c r="NK78" s="144"/>
      <c r="NL78" s="144"/>
      <c r="NM78" s="144"/>
      <c r="NN78" s="144"/>
      <c r="NO78" s="144"/>
      <c r="NP78" s="144"/>
      <c r="NQ78" s="144"/>
      <c r="NR78" s="145"/>
    </row>
    <row r="79" spans="1:382" ht="13.5" customHeight="1">
      <c r="A79" s="3"/>
      <c r="B79" s="10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126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8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40"/>
      <c r="ND79" s="143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5"/>
    </row>
    <row r="80" spans="1:382" ht="13.5" customHeight="1">
      <c r="A80" s="3"/>
      <c r="B80" s="10"/>
      <c r="C80" s="16"/>
      <c r="D80" s="7"/>
      <c r="E80" s="7"/>
      <c r="F80" s="7"/>
      <c r="G80" s="7"/>
      <c r="H80" s="118" t="s">
        <v>58</v>
      </c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16"/>
      <c r="GA80" s="16"/>
      <c r="GB80" s="118" t="s">
        <v>36</v>
      </c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7"/>
      <c r="JN80" s="7"/>
      <c r="JO80" s="7"/>
      <c r="JP80" s="118" t="s">
        <v>59</v>
      </c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6"/>
      <c r="NA80" s="16"/>
      <c r="NB80" s="5"/>
      <c r="NC80" s="3"/>
      <c r="ND80" s="143"/>
      <c r="NE80" s="144"/>
      <c r="NF80" s="144"/>
      <c r="NG80" s="144"/>
      <c r="NH80" s="144"/>
      <c r="NI80" s="144"/>
      <c r="NJ80" s="144"/>
      <c r="NK80" s="144"/>
      <c r="NL80" s="144"/>
      <c r="NM80" s="144"/>
      <c r="NN80" s="144"/>
      <c r="NO80" s="144"/>
      <c r="NP80" s="144"/>
      <c r="NQ80" s="144"/>
      <c r="NR80" s="145"/>
    </row>
    <row r="81" spans="1:382" ht="13.5" customHeight="1">
      <c r="A81" s="3"/>
      <c r="B81" s="10"/>
      <c r="C81" s="16"/>
      <c r="D81" s="7"/>
      <c r="E81" s="7"/>
      <c r="F81" s="7"/>
      <c r="G81" s="7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16"/>
      <c r="GA81" s="16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  <c r="IW81" s="118"/>
      <c r="IX81" s="118"/>
      <c r="IY81" s="118"/>
      <c r="IZ81" s="118"/>
      <c r="JA81" s="118"/>
      <c r="JB81" s="118"/>
      <c r="JC81" s="118"/>
      <c r="JD81" s="118"/>
      <c r="JE81" s="118"/>
      <c r="JF81" s="118"/>
      <c r="JG81" s="118"/>
      <c r="JH81" s="118"/>
      <c r="JI81" s="118"/>
      <c r="JJ81" s="118"/>
      <c r="JK81" s="118"/>
      <c r="JL81" s="118"/>
      <c r="JM81" s="7"/>
      <c r="JN81" s="7"/>
      <c r="JO81" s="7"/>
      <c r="JP81" s="118"/>
      <c r="JQ81" s="118"/>
      <c r="JR81" s="118"/>
      <c r="JS81" s="118"/>
      <c r="JT81" s="118"/>
      <c r="JU81" s="118"/>
      <c r="JV81" s="118"/>
      <c r="JW81" s="118"/>
      <c r="JX81" s="118"/>
      <c r="JY81" s="118"/>
      <c r="JZ81" s="118"/>
      <c r="KA81" s="118"/>
      <c r="KB81" s="118"/>
      <c r="KC81" s="118"/>
      <c r="KD81" s="118"/>
      <c r="KE81" s="118"/>
      <c r="KF81" s="118"/>
      <c r="KG81" s="118"/>
      <c r="KH81" s="118"/>
      <c r="KI81" s="118"/>
      <c r="KJ81" s="118"/>
      <c r="KK81" s="118"/>
      <c r="KL81" s="118"/>
      <c r="KM81" s="118"/>
      <c r="KN81" s="118"/>
      <c r="KO81" s="118"/>
      <c r="KP81" s="118"/>
      <c r="KQ81" s="118"/>
      <c r="KR81" s="118"/>
      <c r="KS81" s="118"/>
      <c r="KT81" s="118"/>
      <c r="KU81" s="118"/>
      <c r="KV81" s="118"/>
      <c r="KW81" s="118"/>
      <c r="KX81" s="118"/>
      <c r="KY81" s="118"/>
      <c r="KZ81" s="118"/>
      <c r="LA81" s="118"/>
      <c r="LB81" s="118"/>
      <c r="LC81" s="118"/>
      <c r="LD81" s="118"/>
      <c r="LE81" s="118"/>
      <c r="LF81" s="118"/>
      <c r="LG81" s="118"/>
      <c r="LH81" s="118"/>
      <c r="LI81" s="118"/>
      <c r="LJ81" s="118"/>
      <c r="LK81" s="118"/>
      <c r="LL81" s="118"/>
      <c r="LM81" s="118"/>
      <c r="LN81" s="118"/>
      <c r="LO81" s="118"/>
      <c r="LP81" s="118"/>
      <c r="LQ81" s="118"/>
      <c r="LR81" s="118"/>
      <c r="LS81" s="118"/>
      <c r="LT81" s="118"/>
      <c r="LU81" s="118"/>
      <c r="LV81" s="118"/>
      <c r="LW81" s="118"/>
      <c r="LX81" s="118"/>
      <c r="LY81" s="118"/>
      <c r="LZ81" s="118"/>
      <c r="MA81" s="118"/>
      <c r="MB81" s="118"/>
      <c r="MC81" s="118"/>
      <c r="MD81" s="118"/>
      <c r="ME81" s="118"/>
      <c r="MF81" s="118"/>
      <c r="MG81" s="118"/>
      <c r="MH81" s="118"/>
      <c r="MI81" s="118"/>
      <c r="MJ81" s="118"/>
      <c r="MK81" s="118"/>
      <c r="ML81" s="118"/>
      <c r="MM81" s="118"/>
      <c r="MN81" s="118"/>
      <c r="MO81" s="118"/>
      <c r="MP81" s="118"/>
      <c r="MQ81" s="118"/>
      <c r="MR81" s="118"/>
      <c r="MS81" s="118"/>
      <c r="MT81" s="118"/>
      <c r="MU81" s="118"/>
      <c r="MV81" s="118"/>
      <c r="MW81" s="118"/>
      <c r="MX81" s="118"/>
      <c r="MY81" s="118"/>
      <c r="MZ81" s="16"/>
      <c r="NA81" s="16"/>
      <c r="NB81" s="5"/>
      <c r="NC81" s="3"/>
      <c r="ND81" s="143"/>
      <c r="NE81" s="144"/>
      <c r="NF81" s="144"/>
      <c r="NG81" s="144"/>
      <c r="NH81" s="144"/>
      <c r="NI81" s="144"/>
      <c r="NJ81" s="144"/>
      <c r="NK81" s="144"/>
      <c r="NL81" s="144"/>
      <c r="NM81" s="144"/>
      <c r="NN81" s="144"/>
      <c r="NO81" s="144"/>
      <c r="NP81" s="144"/>
      <c r="NQ81" s="144"/>
      <c r="NR81" s="145"/>
    </row>
    <row r="82" spans="1:382" ht="13.5" customHeight="1">
      <c r="A82" s="3"/>
      <c r="B82" s="12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39"/>
      <c r="NC82" s="3"/>
      <c r="ND82" s="146"/>
      <c r="NE82" s="147"/>
      <c r="NF82" s="147"/>
      <c r="NG82" s="147"/>
      <c r="NH82" s="147"/>
      <c r="NI82" s="147"/>
      <c r="NJ82" s="147"/>
      <c r="NK82" s="147"/>
      <c r="NL82" s="147"/>
      <c r="NM82" s="147"/>
      <c r="NN82" s="147"/>
      <c r="NO82" s="147"/>
      <c r="NP82" s="147"/>
      <c r="NQ82" s="147"/>
      <c r="NR82" s="148"/>
    </row>
    <row r="83" spans="1:382">
      <c r="C83" s="3"/>
      <c r="BH83" s="3"/>
      <c r="GN83" s="3"/>
      <c r="IT83" s="3"/>
      <c r="KY83" s="3"/>
    </row>
    <row r="84" spans="1:382">
      <c r="C84" s="3"/>
      <c r="BH84" s="3"/>
      <c r="GN84" s="3"/>
      <c r="IT84" s="3"/>
      <c r="KY84" s="3"/>
    </row>
    <row r="86" spans="1:382" hidden="1">
      <c r="B86" s="13" t="s">
        <v>60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382" hidden="1">
      <c r="B87" s="13" t="s">
        <v>4</v>
      </c>
      <c r="C87" s="13" t="s">
        <v>45</v>
      </c>
      <c r="D87" s="13" t="s">
        <v>61</v>
      </c>
      <c r="E87" s="13" t="s">
        <v>62</v>
      </c>
      <c r="F87" s="13" t="s">
        <v>63</v>
      </c>
      <c r="G87" s="13" t="s">
        <v>17</v>
      </c>
      <c r="H87" s="13" t="s">
        <v>52</v>
      </c>
      <c r="I87" s="13" t="s">
        <v>0</v>
      </c>
      <c r="J87" s="13" t="s">
        <v>55</v>
      </c>
      <c r="K87" s="13" t="s">
        <v>64</v>
      </c>
      <c r="L87" s="13" t="s">
        <v>23</v>
      </c>
      <c r="M87" s="22" t="s">
        <v>62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382" hidden="1">
      <c r="B88" s="13" t="str">
        <f>データ!AI6</f>
        <v>【275.4】</v>
      </c>
      <c r="C88" s="13" t="str">
        <f>データ!AT6</f>
        <v>【13.3】</v>
      </c>
      <c r="D88" s="13" t="str">
        <f>データ!BE6</f>
        <v>【140】</v>
      </c>
      <c r="E88" s="13" t="str">
        <f>データ!DU6</f>
        <v>【194.5】</v>
      </c>
      <c r="F88" s="13" t="str">
        <f>データ!BP6</f>
        <v>【45.2】</v>
      </c>
      <c r="G88" s="13" t="str">
        <f>データ!CA6</f>
        <v>【19,129】</v>
      </c>
      <c r="H88" s="13" t="str">
        <f>データ!CL6</f>
        <v xml:space="preserve"> </v>
      </c>
      <c r="I88" s="13" t="s">
        <v>66</v>
      </c>
      <c r="J88" s="13" t="s">
        <v>66</v>
      </c>
      <c r="K88" s="13" t="str">
        <f>データ!CY6</f>
        <v xml:space="preserve"> </v>
      </c>
      <c r="L88" s="13" t="str">
        <f>データ!DJ6</f>
        <v>【122.6】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</sheetData>
  <sheetProtection password="B319" sheet="1" objects="1" scenarios="1" formatCells="0" formatColumns="0" formatRows="0"/>
  <mergeCells count="213">
    <mergeCell ref="H60:MV61"/>
    <mergeCell ref="CV63:FW66"/>
    <mergeCell ref="CV67:FW70"/>
    <mergeCell ref="CV72:FW75"/>
    <mergeCell ref="CV76:FW79"/>
    <mergeCell ref="H80:CQ81"/>
    <mergeCell ref="GB80:JL81"/>
    <mergeCell ref="JP80:MY81"/>
    <mergeCell ref="ND15:NR30"/>
    <mergeCell ref="ND32:NR47"/>
    <mergeCell ref="ND49:NR64"/>
    <mergeCell ref="ND66:NR82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I78:Q78"/>
    <mergeCell ref="R78:AF78"/>
    <mergeCell ref="AG78:AU78"/>
    <mergeCell ref="B2:NR4"/>
    <mergeCell ref="ND11:NR13"/>
    <mergeCell ref="H14:IE15"/>
    <mergeCell ref="IP14:MV15"/>
    <mergeCell ref="H34:DO35"/>
    <mergeCell ref="DY34:IF35"/>
    <mergeCell ref="IP34:MV35"/>
    <mergeCell ref="H55:DO56"/>
    <mergeCell ref="DY55:IF56"/>
    <mergeCell ref="IP55:MV56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J53:T53"/>
    <mergeCell ref="U53:AM53"/>
    <mergeCell ref="AN53:BF53"/>
    <mergeCell ref="BG53:BY53"/>
    <mergeCell ref="BZ53:CR53"/>
    <mergeCell ref="AV78:BJ78"/>
    <mergeCell ref="BK78:BY78"/>
    <mergeCell ref="BZ78:CN78"/>
    <mergeCell ref="GC78:GK78"/>
    <mergeCell ref="GL78:GZ78"/>
    <mergeCell ref="HA78:HO78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CS53:DK53"/>
    <mergeCell ref="EA53:EK53"/>
    <mergeCell ref="EL53:FD53"/>
    <mergeCell ref="FE53:FW53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B9:AP9"/>
    <mergeCell ref="AQ9:CE9"/>
    <mergeCell ref="CF9:DT9"/>
    <mergeCell ref="DU9:FI9"/>
    <mergeCell ref="HX9:JP9"/>
    <mergeCell ref="JQ9:LI9"/>
    <mergeCell ref="LJ9:NB9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"/>
  <sheetViews>
    <sheetView showGridLines="0" workbookViewId="0"/>
  </sheetViews>
  <sheetFormatPr defaultRowHeight="13.5"/>
  <cols>
    <col min="1" max="1" width="14.625" style="1" customWidth="1"/>
    <col min="2" max="90" width="11.875" style="1" customWidth="1"/>
    <col min="91" max="92" width="15.5" style="1" customWidth="1"/>
    <col min="93" max="125" width="11.875" style="1" customWidth="1"/>
    <col min="126" max="126" width="9" style="1" customWidth="1"/>
    <col min="127" max="16384" width="9" style="1"/>
  </cols>
  <sheetData>
    <row r="1" spans="1:125">
      <c r="A1" s="1" t="s">
        <v>50</v>
      </c>
      <c r="Y1" s="22">
        <v>1</v>
      </c>
      <c r="Z1" s="22">
        <v>1</v>
      </c>
      <c r="AA1" s="22">
        <v>1</v>
      </c>
      <c r="AB1" s="22">
        <v>1</v>
      </c>
      <c r="AC1" s="22">
        <v>1</v>
      </c>
      <c r="AD1" s="22">
        <v>1</v>
      </c>
      <c r="AE1" s="22">
        <v>1</v>
      </c>
      <c r="AF1" s="22">
        <v>1</v>
      </c>
      <c r="AG1" s="22">
        <v>1</v>
      </c>
      <c r="AH1" s="22">
        <v>1</v>
      </c>
      <c r="AI1" s="22"/>
      <c r="AJ1" s="22">
        <v>1</v>
      </c>
      <c r="AK1" s="22">
        <v>1</v>
      </c>
      <c r="AL1" s="22">
        <v>1</v>
      </c>
      <c r="AM1" s="22">
        <v>1</v>
      </c>
      <c r="AN1" s="22">
        <v>1</v>
      </c>
      <c r="AO1" s="22">
        <v>1</v>
      </c>
      <c r="AP1" s="22">
        <v>1</v>
      </c>
      <c r="AQ1" s="22">
        <v>1</v>
      </c>
      <c r="AR1" s="22">
        <v>1</v>
      </c>
      <c r="AS1" s="22">
        <v>1</v>
      </c>
      <c r="AT1" s="22"/>
      <c r="AU1" s="22">
        <v>1</v>
      </c>
      <c r="AV1" s="22">
        <v>1</v>
      </c>
      <c r="AW1" s="22">
        <v>1</v>
      </c>
      <c r="AX1" s="22">
        <v>1</v>
      </c>
      <c r="AY1" s="22">
        <v>1</v>
      </c>
      <c r="AZ1" s="22">
        <v>1</v>
      </c>
      <c r="BA1" s="22">
        <v>1</v>
      </c>
      <c r="BB1" s="22">
        <v>1</v>
      </c>
      <c r="BC1" s="22">
        <v>1</v>
      </c>
      <c r="BD1" s="22">
        <v>1</v>
      </c>
      <c r="BE1" s="22"/>
      <c r="BF1" s="22">
        <v>1</v>
      </c>
      <c r="BG1" s="22">
        <v>1</v>
      </c>
      <c r="BH1" s="22">
        <v>1</v>
      </c>
      <c r="BI1" s="22">
        <v>1</v>
      </c>
      <c r="BJ1" s="22">
        <v>1</v>
      </c>
      <c r="BK1" s="22">
        <v>1</v>
      </c>
      <c r="BL1" s="22">
        <v>1</v>
      </c>
      <c r="BM1" s="22">
        <v>1</v>
      </c>
      <c r="BN1" s="22">
        <v>1</v>
      </c>
      <c r="BO1" s="22">
        <v>1</v>
      </c>
      <c r="BP1" s="22"/>
      <c r="BQ1" s="22">
        <v>1</v>
      </c>
      <c r="BR1" s="22">
        <v>1</v>
      </c>
      <c r="BS1" s="22">
        <v>1</v>
      </c>
      <c r="BT1" s="22">
        <v>1</v>
      </c>
      <c r="BU1" s="22">
        <v>1</v>
      </c>
      <c r="BV1" s="22">
        <v>1</v>
      </c>
      <c r="BW1" s="22">
        <v>1</v>
      </c>
      <c r="BX1" s="22">
        <v>1</v>
      </c>
      <c r="BY1" s="22">
        <v>1</v>
      </c>
      <c r="BZ1" s="22">
        <v>1</v>
      </c>
      <c r="CA1" s="22"/>
      <c r="CB1" s="22">
        <v>1</v>
      </c>
      <c r="CC1" s="22">
        <v>1</v>
      </c>
      <c r="CD1" s="22">
        <v>1</v>
      </c>
      <c r="CE1" s="22">
        <v>1</v>
      </c>
      <c r="CF1" s="22">
        <v>1</v>
      </c>
      <c r="CG1" s="22">
        <v>1</v>
      </c>
      <c r="CH1" s="22">
        <v>1</v>
      </c>
      <c r="CI1" s="22">
        <v>1</v>
      </c>
      <c r="CJ1" s="22">
        <v>1</v>
      </c>
      <c r="CK1" s="22">
        <v>1</v>
      </c>
      <c r="CL1" s="22"/>
      <c r="CO1" s="22">
        <v>1</v>
      </c>
      <c r="CP1" s="22">
        <v>1</v>
      </c>
      <c r="CQ1" s="22">
        <v>1</v>
      </c>
      <c r="CR1" s="22">
        <v>1</v>
      </c>
      <c r="CS1" s="22">
        <v>1</v>
      </c>
      <c r="CT1" s="22">
        <v>1</v>
      </c>
      <c r="CU1" s="22">
        <v>1</v>
      </c>
      <c r="CV1" s="22">
        <v>1</v>
      </c>
      <c r="CW1" s="22">
        <v>1</v>
      </c>
      <c r="CX1" s="22">
        <v>1</v>
      </c>
      <c r="CY1" s="22"/>
      <c r="CZ1" s="22">
        <v>1</v>
      </c>
      <c r="DA1" s="22">
        <v>1</v>
      </c>
      <c r="DB1" s="22">
        <v>1</v>
      </c>
      <c r="DC1" s="22">
        <v>1</v>
      </c>
      <c r="DD1" s="22">
        <v>1</v>
      </c>
      <c r="DE1" s="22">
        <v>1</v>
      </c>
      <c r="DF1" s="22">
        <v>1</v>
      </c>
      <c r="DG1" s="22">
        <v>1</v>
      </c>
      <c r="DH1" s="22">
        <v>1</v>
      </c>
      <c r="DI1" s="22">
        <v>1</v>
      </c>
      <c r="DJ1" s="22"/>
      <c r="DK1" s="22">
        <v>1</v>
      </c>
      <c r="DL1" s="22">
        <v>1</v>
      </c>
      <c r="DM1" s="22">
        <v>1</v>
      </c>
      <c r="DN1" s="22">
        <v>1</v>
      </c>
      <c r="DO1" s="22">
        <v>1</v>
      </c>
      <c r="DP1" s="22">
        <v>1</v>
      </c>
      <c r="DQ1" s="22">
        <v>1</v>
      </c>
      <c r="DR1" s="22">
        <v>1</v>
      </c>
      <c r="DS1" s="22">
        <v>1</v>
      </c>
      <c r="DT1" s="22">
        <v>1</v>
      </c>
      <c r="DU1" s="22"/>
    </row>
    <row r="2" spans="1:125">
      <c r="A2" s="49" t="s">
        <v>21</v>
      </c>
      <c r="B2" s="49">
        <f t="shared" ref="B2:DU2" si="0">COLUMN()-1</f>
        <v>1</v>
      </c>
      <c r="C2" s="49">
        <f t="shared" si="0"/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67</v>
      </c>
      <c r="B3" s="51" t="s">
        <v>65</v>
      </c>
      <c r="C3" s="51" t="s">
        <v>68</v>
      </c>
      <c r="D3" s="51" t="s">
        <v>69</v>
      </c>
      <c r="E3" s="51" t="s">
        <v>32</v>
      </c>
      <c r="F3" s="51" t="s">
        <v>70</v>
      </c>
      <c r="G3" s="51" t="s">
        <v>72</v>
      </c>
      <c r="H3" s="136" t="s">
        <v>73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63" t="s">
        <v>74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73"/>
      <c r="CM3" s="74"/>
      <c r="CN3" s="74"/>
      <c r="CO3" s="63" t="s">
        <v>75</v>
      </c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75"/>
      <c r="DA3" s="66"/>
      <c r="DB3" s="66"/>
      <c r="DC3" s="66"/>
      <c r="DD3" s="66"/>
      <c r="DE3" s="66"/>
      <c r="DF3" s="66"/>
      <c r="DG3" s="66"/>
      <c r="DH3" s="66"/>
      <c r="DI3" s="66"/>
      <c r="DJ3" s="73"/>
      <c r="DK3" s="66" t="s">
        <v>37</v>
      </c>
      <c r="DL3" s="66"/>
      <c r="DM3" s="66"/>
      <c r="DN3" s="66"/>
      <c r="DO3" s="66"/>
      <c r="DP3" s="66"/>
      <c r="DQ3" s="66"/>
      <c r="DR3" s="66"/>
      <c r="DS3" s="66"/>
      <c r="DT3" s="66"/>
      <c r="DU3" s="73"/>
    </row>
    <row r="4" spans="1:125">
      <c r="A4" s="49" t="s">
        <v>77</v>
      </c>
      <c r="B4" s="52"/>
      <c r="C4" s="52"/>
      <c r="D4" s="52"/>
      <c r="E4" s="52"/>
      <c r="F4" s="52"/>
      <c r="G4" s="52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3" t="s">
        <v>78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5"/>
      <c r="AJ4" s="132" t="s">
        <v>79</v>
      </c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42" t="s">
        <v>54</v>
      </c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 t="s">
        <v>81</v>
      </c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42" t="s">
        <v>82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 t="s">
        <v>83</v>
      </c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40" t="s">
        <v>84</v>
      </c>
      <c r="CN4" s="140" t="s">
        <v>57</v>
      </c>
      <c r="CO4" s="133" t="s">
        <v>85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5"/>
      <c r="CZ4" s="132" t="s">
        <v>86</v>
      </c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3" t="s">
        <v>87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5"/>
    </row>
    <row r="5" spans="1:125">
      <c r="A5" s="49" t="s">
        <v>88</v>
      </c>
      <c r="B5" s="53"/>
      <c r="C5" s="53"/>
      <c r="D5" s="53"/>
      <c r="E5" s="53"/>
      <c r="F5" s="53"/>
      <c r="G5" s="53"/>
      <c r="H5" s="57" t="s">
        <v>89</v>
      </c>
      <c r="I5" s="57" t="s">
        <v>90</v>
      </c>
      <c r="J5" s="57" t="s">
        <v>76</v>
      </c>
      <c r="K5" s="57" t="s">
        <v>92</v>
      </c>
      <c r="L5" s="57" t="s">
        <v>94</v>
      </c>
      <c r="M5" s="57" t="s">
        <v>9</v>
      </c>
      <c r="N5" s="57" t="s">
        <v>7</v>
      </c>
      <c r="O5" s="57" t="s">
        <v>95</v>
      </c>
      <c r="P5" s="57" t="s">
        <v>19</v>
      </c>
      <c r="Q5" s="57" t="s">
        <v>96</v>
      </c>
      <c r="R5" s="57" t="s">
        <v>46</v>
      </c>
      <c r="S5" s="57" t="s">
        <v>80</v>
      </c>
      <c r="T5" s="57" t="s">
        <v>97</v>
      </c>
      <c r="U5" s="57" t="s">
        <v>98</v>
      </c>
      <c r="V5" s="57" t="s">
        <v>99</v>
      </c>
      <c r="W5" s="57" t="s">
        <v>100</v>
      </c>
      <c r="X5" s="57" t="s">
        <v>101</v>
      </c>
      <c r="Y5" s="57" t="s">
        <v>11</v>
      </c>
      <c r="Z5" s="57" t="s">
        <v>102</v>
      </c>
      <c r="AA5" s="57" t="s">
        <v>103</v>
      </c>
      <c r="AB5" s="57" t="s">
        <v>104</v>
      </c>
      <c r="AC5" s="57" t="s">
        <v>71</v>
      </c>
      <c r="AD5" s="57" t="s">
        <v>106</v>
      </c>
      <c r="AE5" s="57" t="s">
        <v>107</v>
      </c>
      <c r="AF5" s="57" t="s">
        <v>108</v>
      </c>
      <c r="AG5" s="57" t="s">
        <v>109</v>
      </c>
      <c r="AH5" s="57" t="s">
        <v>28</v>
      </c>
      <c r="AI5" s="57" t="s">
        <v>111</v>
      </c>
      <c r="AJ5" s="57" t="s">
        <v>11</v>
      </c>
      <c r="AK5" s="57" t="s">
        <v>102</v>
      </c>
      <c r="AL5" s="57" t="s">
        <v>103</v>
      </c>
      <c r="AM5" s="57" t="s">
        <v>104</v>
      </c>
      <c r="AN5" s="57" t="s">
        <v>71</v>
      </c>
      <c r="AO5" s="57" t="s">
        <v>106</v>
      </c>
      <c r="AP5" s="57" t="s">
        <v>107</v>
      </c>
      <c r="AQ5" s="57" t="s">
        <v>108</v>
      </c>
      <c r="AR5" s="57" t="s">
        <v>109</v>
      </c>
      <c r="AS5" s="57" t="s">
        <v>28</v>
      </c>
      <c r="AT5" s="57" t="s">
        <v>111</v>
      </c>
      <c r="AU5" s="57" t="s">
        <v>11</v>
      </c>
      <c r="AV5" s="57" t="s">
        <v>102</v>
      </c>
      <c r="AW5" s="57" t="s">
        <v>103</v>
      </c>
      <c r="AX5" s="57" t="s">
        <v>104</v>
      </c>
      <c r="AY5" s="57" t="s">
        <v>71</v>
      </c>
      <c r="AZ5" s="57" t="s">
        <v>106</v>
      </c>
      <c r="BA5" s="57" t="s">
        <v>107</v>
      </c>
      <c r="BB5" s="57" t="s">
        <v>108</v>
      </c>
      <c r="BC5" s="57" t="s">
        <v>109</v>
      </c>
      <c r="BD5" s="57" t="s">
        <v>28</v>
      </c>
      <c r="BE5" s="57" t="s">
        <v>111</v>
      </c>
      <c r="BF5" s="57" t="s">
        <v>11</v>
      </c>
      <c r="BG5" s="57" t="s">
        <v>102</v>
      </c>
      <c r="BH5" s="57" t="s">
        <v>103</v>
      </c>
      <c r="BI5" s="57" t="s">
        <v>104</v>
      </c>
      <c r="BJ5" s="57" t="s">
        <v>71</v>
      </c>
      <c r="BK5" s="57" t="s">
        <v>106</v>
      </c>
      <c r="BL5" s="57" t="s">
        <v>107</v>
      </c>
      <c r="BM5" s="57" t="s">
        <v>108</v>
      </c>
      <c r="BN5" s="57" t="s">
        <v>109</v>
      </c>
      <c r="BO5" s="57" t="s">
        <v>28</v>
      </c>
      <c r="BP5" s="57" t="s">
        <v>111</v>
      </c>
      <c r="BQ5" s="57" t="s">
        <v>11</v>
      </c>
      <c r="BR5" s="57" t="s">
        <v>102</v>
      </c>
      <c r="BS5" s="57" t="s">
        <v>103</v>
      </c>
      <c r="BT5" s="57" t="s">
        <v>104</v>
      </c>
      <c r="BU5" s="57" t="s">
        <v>71</v>
      </c>
      <c r="BV5" s="57" t="s">
        <v>106</v>
      </c>
      <c r="BW5" s="57" t="s">
        <v>107</v>
      </c>
      <c r="BX5" s="57" t="s">
        <v>108</v>
      </c>
      <c r="BY5" s="57" t="s">
        <v>109</v>
      </c>
      <c r="BZ5" s="57" t="s">
        <v>28</v>
      </c>
      <c r="CA5" s="57" t="s">
        <v>111</v>
      </c>
      <c r="CB5" s="57" t="s">
        <v>11</v>
      </c>
      <c r="CC5" s="57" t="s">
        <v>102</v>
      </c>
      <c r="CD5" s="57" t="s">
        <v>103</v>
      </c>
      <c r="CE5" s="57" t="s">
        <v>104</v>
      </c>
      <c r="CF5" s="57" t="s">
        <v>71</v>
      </c>
      <c r="CG5" s="57" t="s">
        <v>106</v>
      </c>
      <c r="CH5" s="57" t="s">
        <v>107</v>
      </c>
      <c r="CI5" s="57" t="s">
        <v>108</v>
      </c>
      <c r="CJ5" s="57" t="s">
        <v>109</v>
      </c>
      <c r="CK5" s="57" t="s">
        <v>28</v>
      </c>
      <c r="CL5" s="57" t="s">
        <v>111</v>
      </c>
      <c r="CM5" s="141"/>
      <c r="CN5" s="141"/>
      <c r="CO5" s="57" t="s">
        <v>11</v>
      </c>
      <c r="CP5" s="57" t="s">
        <v>102</v>
      </c>
      <c r="CQ5" s="57" t="s">
        <v>103</v>
      </c>
      <c r="CR5" s="57" t="s">
        <v>104</v>
      </c>
      <c r="CS5" s="57" t="s">
        <v>71</v>
      </c>
      <c r="CT5" s="57" t="s">
        <v>106</v>
      </c>
      <c r="CU5" s="57" t="s">
        <v>107</v>
      </c>
      <c r="CV5" s="57" t="s">
        <v>108</v>
      </c>
      <c r="CW5" s="57" t="s">
        <v>109</v>
      </c>
      <c r="CX5" s="57" t="s">
        <v>28</v>
      </c>
      <c r="CY5" s="57" t="s">
        <v>111</v>
      </c>
      <c r="CZ5" s="57" t="s">
        <v>11</v>
      </c>
      <c r="DA5" s="57" t="s">
        <v>102</v>
      </c>
      <c r="DB5" s="57" t="s">
        <v>103</v>
      </c>
      <c r="DC5" s="57" t="s">
        <v>104</v>
      </c>
      <c r="DD5" s="57" t="s">
        <v>71</v>
      </c>
      <c r="DE5" s="57" t="s">
        <v>106</v>
      </c>
      <c r="DF5" s="57" t="s">
        <v>107</v>
      </c>
      <c r="DG5" s="57" t="s">
        <v>108</v>
      </c>
      <c r="DH5" s="57" t="s">
        <v>109</v>
      </c>
      <c r="DI5" s="57" t="s">
        <v>28</v>
      </c>
      <c r="DJ5" s="57" t="s">
        <v>60</v>
      </c>
      <c r="DK5" s="57" t="s">
        <v>11</v>
      </c>
      <c r="DL5" s="57" t="s">
        <v>102</v>
      </c>
      <c r="DM5" s="57" t="s">
        <v>103</v>
      </c>
      <c r="DN5" s="57" t="s">
        <v>104</v>
      </c>
      <c r="DO5" s="57" t="s">
        <v>71</v>
      </c>
      <c r="DP5" s="57" t="s">
        <v>106</v>
      </c>
      <c r="DQ5" s="57" t="s">
        <v>107</v>
      </c>
      <c r="DR5" s="57" t="s">
        <v>108</v>
      </c>
      <c r="DS5" s="57" t="s">
        <v>109</v>
      </c>
      <c r="DT5" s="57" t="s">
        <v>28</v>
      </c>
      <c r="DU5" s="57" t="s">
        <v>111</v>
      </c>
    </row>
    <row r="6" spans="1:125" s="48" customFormat="1">
      <c r="A6" s="49" t="s">
        <v>112</v>
      </c>
      <c r="B6" s="54">
        <f t="shared" ref="B6:G6" si="1">B8</f>
        <v>2016</v>
      </c>
      <c r="C6" s="54">
        <f t="shared" si="1"/>
        <v>312037</v>
      </c>
      <c r="D6" s="54">
        <f t="shared" si="1"/>
        <v>47</v>
      </c>
      <c r="E6" s="54">
        <f t="shared" si="1"/>
        <v>14</v>
      </c>
      <c r="F6" s="54">
        <f t="shared" si="1"/>
        <v>0</v>
      </c>
      <c r="G6" s="54">
        <f t="shared" si="1"/>
        <v>2</v>
      </c>
      <c r="H6" s="54" t="str">
        <f>SUBSTITUTE(H8,"　","")</f>
        <v>鳥取県倉吉市</v>
      </c>
      <c r="I6" s="54" t="str">
        <f t="shared" ref="I6:X6" si="2">I8</f>
        <v>市営倉吉駅前駐車場</v>
      </c>
      <c r="J6" s="54" t="str">
        <f t="shared" si="2"/>
        <v>法非適用</v>
      </c>
      <c r="K6" s="54" t="str">
        <f t="shared" si="2"/>
        <v>駐車場整備事業</v>
      </c>
      <c r="L6" s="54" t="str">
        <f t="shared" si="2"/>
        <v>-</v>
      </c>
      <c r="M6" s="54" t="str">
        <f t="shared" si="2"/>
        <v>Ａ３Ｂ１</v>
      </c>
      <c r="N6" s="54">
        <f t="shared" si="2"/>
        <v>0</v>
      </c>
      <c r="O6" s="58" t="str">
        <f t="shared" si="2"/>
        <v>該当数値なし</v>
      </c>
      <c r="P6" s="54" t="str">
        <f t="shared" si="2"/>
        <v>その他駐車場</v>
      </c>
      <c r="Q6" s="54" t="str">
        <f t="shared" si="2"/>
        <v>広場式</v>
      </c>
      <c r="R6" s="60">
        <f t="shared" si="2"/>
        <v>42</v>
      </c>
      <c r="S6" s="54" t="str">
        <f t="shared" si="2"/>
        <v>駅</v>
      </c>
      <c r="T6" s="54" t="str">
        <f t="shared" si="2"/>
        <v>無</v>
      </c>
      <c r="U6" s="60">
        <f t="shared" si="2"/>
        <v>3689</v>
      </c>
      <c r="V6" s="60">
        <f t="shared" si="2"/>
        <v>110</v>
      </c>
      <c r="W6" s="60">
        <f t="shared" si="2"/>
        <v>100</v>
      </c>
      <c r="X6" s="54" t="str">
        <f t="shared" si="2"/>
        <v>利用料金制</v>
      </c>
      <c r="Y6" s="64">
        <f t="shared" ref="Y6:AH6" si="3">IF(Y8="-",NA(),Y8)</f>
        <v>0</v>
      </c>
      <c r="Z6" s="64">
        <f t="shared" si="3"/>
        <v>0</v>
      </c>
      <c r="AA6" s="64">
        <f t="shared" si="3"/>
        <v>0</v>
      </c>
      <c r="AB6" s="64">
        <f t="shared" si="3"/>
        <v>0</v>
      </c>
      <c r="AC6" s="64">
        <f t="shared" si="3"/>
        <v>0</v>
      </c>
      <c r="AD6" s="64">
        <f t="shared" si="3"/>
        <v>393.6</v>
      </c>
      <c r="AE6" s="64">
        <f t="shared" si="3"/>
        <v>407.1</v>
      </c>
      <c r="AF6" s="64">
        <f t="shared" si="3"/>
        <v>375.5</v>
      </c>
      <c r="AG6" s="64">
        <f t="shared" si="3"/>
        <v>441.2</v>
      </c>
      <c r="AH6" s="64">
        <f t="shared" si="3"/>
        <v>368.2</v>
      </c>
      <c r="AI6" s="58" t="str">
        <f>IF(AI8="-","",IF(AI8="-","【-】","【"&amp;SUBSTITUTE(TEXT(AI8,"#,##0.0"),"-","△")&amp;"】"))</f>
        <v>【275.4】</v>
      </c>
      <c r="AJ6" s="64">
        <f t="shared" ref="AJ6:AS6" si="4">IF(AJ8="-",NA(),AJ8)</f>
        <v>0</v>
      </c>
      <c r="AK6" s="64">
        <f t="shared" si="4"/>
        <v>0</v>
      </c>
      <c r="AL6" s="64">
        <f t="shared" si="4"/>
        <v>0</v>
      </c>
      <c r="AM6" s="64">
        <f t="shared" si="4"/>
        <v>0</v>
      </c>
      <c r="AN6" s="64">
        <f t="shared" si="4"/>
        <v>0</v>
      </c>
      <c r="AO6" s="64">
        <f t="shared" si="4"/>
        <v>11.4</v>
      </c>
      <c r="AP6" s="64">
        <f t="shared" si="4"/>
        <v>11</v>
      </c>
      <c r="AQ6" s="64">
        <f t="shared" si="4"/>
        <v>7.8</v>
      </c>
      <c r="AR6" s="64">
        <f t="shared" si="4"/>
        <v>6.7</v>
      </c>
      <c r="AS6" s="64">
        <f t="shared" si="4"/>
        <v>5.9</v>
      </c>
      <c r="AT6" s="58" t="str">
        <f>IF(AT8="-","",IF(AT8="-","【-】","【"&amp;SUBSTITUTE(TEXT(AT8,"#,##0.0"),"-","△")&amp;"】"))</f>
        <v>【13.3】</v>
      </c>
      <c r="AU6" s="68">
        <f t="shared" ref="AU6:BD6" si="5">IF(AU8="-",NA(),AU8)</f>
        <v>0</v>
      </c>
      <c r="AV6" s="68">
        <f t="shared" si="5"/>
        <v>0</v>
      </c>
      <c r="AW6" s="68">
        <f t="shared" si="5"/>
        <v>0</v>
      </c>
      <c r="AX6" s="68">
        <f t="shared" si="5"/>
        <v>0</v>
      </c>
      <c r="AY6" s="68">
        <f t="shared" si="5"/>
        <v>0</v>
      </c>
      <c r="AZ6" s="68">
        <f t="shared" si="5"/>
        <v>105</v>
      </c>
      <c r="BA6" s="68">
        <f t="shared" si="5"/>
        <v>61</v>
      </c>
      <c r="BB6" s="68">
        <f t="shared" si="5"/>
        <v>40</v>
      </c>
      <c r="BC6" s="68">
        <f t="shared" si="5"/>
        <v>27</v>
      </c>
      <c r="BD6" s="68">
        <f t="shared" si="5"/>
        <v>29</v>
      </c>
      <c r="BE6" s="60" t="str">
        <f>IF(BE8="-","",IF(BE8="-","【-】","【"&amp;SUBSTITUTE(TEXT(BE8,"#,##0"),"-","△")&amp;"】"))</f>
        <v>【140】</v>
      </c>
      <c r="BF6" s="64">
        <f t="shared" ref="BF6:BO6" si="6">IF(BF8="-",NA(),BF8)</f>
        <v>0</v>
      </c>
      <c r="BG6" s="64">
        <f t="shared" si="6"/>
        <v>0</v>
      </c>
      <c r="BH6" s="64">
        <f t="shared" si="6"/>
        <v>0</v>
      </c>
      <c r="BI6" s="64">
        <f t="shared" si="6"/>
        <v>0</v>
      </c>
      <c r="BJ6" s="64">
        <f t="shared" si="6"/>
        <v>0</v>
      </c>
      <c r="BK6" s="64">
        <f t="shared" si="6"/>
        <v>51.9</v>
      </c>
      <c r="BL6" s="64">
        <f t="shared" si="6"/>
        <v>59.2</v>
      </c>
      <c r="BM6" s="64">
        <f t="shared" si="6"/>
        <v>64.5</v>
      </c>
      <c r="BN6" s="64">
        <f t="shared" si="6"/>
        <v>60</v>
      </c>
      <c r="BO6" s="64">
        <f t="shared" si="6"/>
        <v>52.8</v>
      </c>
      <c r="BP6" s="58" t="str">
        <f>IF(BP8="-","",IF(BP8="-","【-】","【"&amp;SUBSTITUTE(TEXT(BP8,"#,##0.0"),"-","△")&amp;"】"))</f>
        <v>【45.2】</v>
      </c>
      <c r="BQ6" s="68">
        <f t="shared" ref="BQ6:BZ6" si="7">IF(BQ8="-",NA(),BQ8)</f>
        <v>0</v>
      </c>
      <c r="BR6" s="68">
        <f t="shared" si="7"/>
        <v>0</v>
      </c>
      <c r="BS6" s="68">
        <f t="shared" si="7"/>
        <v>0</v>
      </c>
      <c r="BT6" s="68">
        <f t="shared" si="7"/>
        <v>0</v>
      </c>
      <c r="BU6" s="68">
        <f t="shared" si="7"/>
        <v>0</v>
      </c>
      <c r="BV6" s="68">
        <f t="shared" si="7"/>
        <v>6188</v>
      </c>
      <c r="BW6" s="68">
        <f t="shared" si="7"/>
        <v>7011</v>
      </c>
      <c r="BX6" s="68">
        <f t="shared" si="7"/>
        <v>7612</v>
      </c>
      <c r="BY6" s="68">
        <f t="shared" si="7"/>
        <v>7104</v>
      </c>
      <c r="BZ6" s="68">
        <f t="shared" si="7"/>
        <v>7407</v>
      </c>
      <c r="CA6" s="60" t="str">
        <f>IF(CA8="-","",IF(CA8="-","【-】","【"&amp;SUBSTITUTE(TEXT(CA8,"#,##0"),"-","△")&amp;"】"))</f>
        <v>【19,129】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58" t="s">
        <v>105</v>
      </c>
      <c r="CM6" s="60">
        <f>CM8</f>
        <v>0</v>
      </c>
      <c r="CN6" s="60">
        <f>CN8</f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58" t="s">
        <v>105</v>
      </c>
      <c r="CZ6" s="64">
        <f t="shared" ref="CZ6:DI6" si="8">IF(CZ8="-",NA(),CZ8)</f>
        <v>0</v>
      </c>
      <c r="DA6" s="64">
        <f t="shared" si="8"/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123.1</v>
      </c>
      <c r="DF6" s="64">
        <f t="shared" si="8"/>
        <v>92.3</v>
      </c>
      <c r="DG6" s="64">
        <f t="shared" si="8"/>
        <v>85.4</v>
      </c>
      <c r="DH6" s="64">
        <f t="shared" si="8"/>
        <v>76.3</v>
      </c>
      <c r="DI6" s="64">
        <f t="shared" si="8"/>
        <v>64.099999999999994</v>
      </c>
      <c r="DJ6" s="58" t="str">
        <f>IF(DJ8="-","",IF(DJ8="-","【-】","【"&amp;SUBSTITUTE(TEXT(DJ8,"#,##0.0"),"-","△")&amp;"】"))</f>
        <v>【122.6】</v>
      </c>
      <c r="DK6" s="64">
        <f t="shared" ref="DK6:DT6" si="9">IF(DK8="-",NA(),DK8)</f>
        <v>239.1</v>
      </c>
      <c r="DL6" s="64">
        <f t="shared" si="9"/>
        <v>239.1</v>
      </c>
      <c r="DM6" s="64">
        <f t="shared" si="9"/>
        <v>239.1</v>
      </c>
      <c r="DN6" s="64">
        <f t="shared" si="9"/>
        <v>239.1</v>
      </c>
      <c r="DO6" s="64">
        <f t="shared" si="9"/>
        <v>239.1</v>
      </c>
      <c r="DP6" s="64">
        <f t="shared" si="9"/>
        <v>230</v>
      </c>
      <c r="DQ6" s="64">
        <f t="shared" si="9"/>
        <v>244.3</v>
      </c>
      <c r="DR6" s="64">
        <f t="shared" si="9"/>
        <v>238.1</v>
      </c>
      <c r="DS6" s="64">
        <f t="shared" si="9"/>
        <v>261.8</v>
      </c>
      <c r="DT6" s="64">
        <f t="shared" si="9"/>
        <v>268.7</v>
      </c>
      <c r="DU6" s="58" t="str">
        <f>IF(DU8="-","",IF(DU8="-","【-】","【"&amp;SUBSTITUTE(TEXT(DU8,"#,##0.0"),"-","△")&amp;"】"))</f>
        <v>【194.5】</v>
      </c>
    </row>
    <row r="7" spans="1:125" s="48" customFormat="1">
      <c r="A7" s="49" t="s">
        <v>113</v>
      </c>
      <c r="B7" s="54">
        <f t="shared" ref="B7:AH7" si="10">B8</f>
        <v>2016</v>
      </c>
      <c r="C7" s="54">
        <f t="shared" si="10"/>
        <v>312037</v>
      </c>
      <c r="D7" s="54">
        <f t="shared" si="10"/>
        <v>47</v>
      </c>
      <c r="E7" s="54">
        <f t="shared" si="10"/>
        <v>14</v>
      </c>
      <c r="F7" s="54">
        <f t="shared" si="10"/>
        <v>0</v>
      </c>
      <c r="G7" s="54">
        <f t="shared" si="10"/>
        <v>2</v>
      </c>
      <c r="H7" s="54" t="str">
        <f t="shared" si="10"/>
        <v>鳥取県　倉吉市</v>
      </c>
      <c r="I7" s="54" t="str">
        <f t="shared" si="10"/>
        <v>市営倉吉駅前駐車場</v>
      </c>
      <c r="J7" s="54" t="str">
        <f t="shared" si="10"/>
        <v>法非適用</v>
      </c>
      <c r="K7" s="54" t="str">
        <f t="shared" si="10"/>
        <v>駐車場整備事業</v>
      </c>
      <c r="L7" s="54" t="str">
        <f t="shared" si="10"/>
        <v>-</v>
      </c>
      <c r="M7" s="54" t="str">
        <f t="shared" si="10"/>
        <v>Ａ３Ｂ１</v>
      </c>
      <c r="N7" s="54">
        <f t="shared" si="10"/>
        <v>0</v>
      </c>
      <c r="O7" s="58" t="str">
        <f t="shared" si="10"/>
        <v>該当数値なし</v>
      </c>
      <c r="P7" s="54" t="str">
        <f t="shared" si="10"/>
        <v>その他駐車場</v>
      </c>
      <c r="Q7" s="54" t="str">
        <f t="shared" si="10"/>
        <v>広場式</v>
      </c>
      <c r="R7" s="60">
        <f t="shared" si="10"/>
        <v>42</v>
      </c>
      <c r="S7" s="54" t="str">
        <f t="shared" si="10"/>
        <v>駅</v>
      </c>
      <c r="T7" s="54" t="str">
        <f t="shared" si="10"/>
        <v>無</v>
      </c>
      <c r="U7" s="60">
        <f t="shared" si="10"/>
        <v>3689</v>
      </c>
      <c r="V7" s="60">
        <f t="shared" si="10"/>
        <v>110</v>
      </c>
      <c r="W7" s="60">
        <f t="shared" si="10"/>
        <v>100</v>
      </c>
      <c r="X7" s="54" t="str">
        <f t="shared" si="10"/>
        <v>利用料金制</v>
      </c>
      <c r="Y7" s="64">
        <f t="shared" si="10"/>
        <v>0</v>
      </c>
      <c r="Z7" s="64">
        <f t="shared" si="10"/>
        <v>0</v>
      </c>
      <c r="AA7" s="64">
        <f t="shared" si="10"/>
        <v>0</v>
      </c>
      <c r="AB7" s="64">
        <f t="shared" si="10"/>
        <v>0</v>
      </c>
      <c r="AC7" s="64">
        <f t="shared" si="10"/>
        <v>0</v>
      </c>
      <c r="AD7" s="64">
        <f t="shared" si="10"/>
        <v>393.6</v>
      </c>
      <c r="AE7" s="64">
        <f t="shared" si="10"/>
        <v>407.1</v>
      </c>
      <c r="AF7" s="64">
        <f t="shared" si="10"/>
        <v>375.5</v>
      </c>
      <c r="AG7" s="64">
        <f t="shared" si="10"/>
        <v>441.2</v>
      </c>
      <c r="AH7" s="64">
        <f t="shared" si="10"/>
        <v>368.2</v>
      </c>
      <c r="AI7" s="58"/>
      <c r="AJ7" s="64">
        <f t="shared" ref="AJ7:AS7" si="11">AJ8</f>
        <v>0</v>
      </c>
      <c r="AK7" s="64">
        <f t="shared" si="11"/>
        <v>0</v>
      </c>
      <c r="AL7" s="64">
        <f t="shared" si="11"/>
        <v>0</v>
      </c>
      <c r="AM7" s="64">
        <f t="shared" si="11"/>
        <v>0</v>
      </c>
      <c r="AN7" s="64">
        <f t="shared" si="11"/>
        <v>0</v>
      </c>
      <c r="AO7" s="64">
        <f t="shared" si="11"/>
        <v>11.4</v>
      </c>
      <c r="AP7" s="64">
        <f t="shared" si="11"/>
        <v>11</v>
      </c>
      <c r="AQ7" s="64">
        <f t="shared" si="11"/>
        <v>7.8</v>
      </c>
      <c r="AR7" s="64">
        <f t="shared" si="11"/>
        <v>6.7</v>
      </c>
      <c r="AS7" s="64">
        <f t="shared" si="11"/>
        <v>5.9</v>
      </c>
      <c r="AT7" s="58"/>
      <c r="AU7" s="68">
        <f t="shared" ref="AU7:BD7" si="12">AU8</f>
        <v>0</v>
      </c>
      <c r="AV7" s="68">
        <f t="shared" si="12"/>
        <v>0</v>
      </c>
      <c r="AW7" s="68">
        <f t="shared" si="12"/>
        <v>0</v>
      </c>
      <c r="AX7" s="68">
        <f t="shared" si="12"/>
        <v>0</v>
      </c>
      <c r="AY7" s="68">
        <f t="shared" si="12"/>
        <v>0</v>
      </c>
      <c r="AZ7" s="68">
        <f t="shared" si="12"/>
        <v>105</v>
      </c>
      <c r="BA7" s="68">
        <f t="shared" si="12"/>
        <v>61</v>
      </c>
      <c r="BB7" s="68">
        <f t="shared" si="12"/>
        <v>40</v>
      </c>
      <c r="BC7" s="68">
        <f t="shared" si="12"/>
        <v>27</v>
      </c>
      <c r="BD7" s="68">
        <f t="shared" si="12"/>
        <v>29</v>
      </c>
      <c r="BE7" s="60"/>
      <c r="BF7" s="64">
        <f t="shared" ref="BF7:BO7" si="13">BF8</f>
        <v>0</v>
      </c>
      <c r="BG7" s="64">
        <f t="shared" si="13"/>
        <v>0</v>
      </c>
      <c r="BH7" s="64">
        <f t="shared" si="13"/>
        <v>0</v>
      </c>
      <c r="BI7" s="64">
        <f t="shared" si="13"/>
        <v>0</v>
      </c>
      <c r="BJ7" s="64">
        <f t="shared" si="13"/>
        <v>0</v>
      </c>
      <c r="BK7" s="64">
        <f t="shared" si="13"/>
        <v>51.9</v>
      </c>
      <c r="BL7" s="64">
        <f t="shared" si="13"/>
        <v>59.2</v>
      </c>
      <c r="BM7" s="64">
        <f t="shared" si="13"/>
        <v>64.5</v>
      </c>
      <c r="BN7" s="64">
        <f t="shared" si="13"/>
        <v>60</v>
      </c>
      <c r="BO7" s="64">
        <f t="shared" si="13"/>
        <v>52.8</v>
      </c>
      <c r="BP7" s="58"/>
      <c r="BQ7" s="68">
        <f t="shared" ref="BQ7:BZ7" si="14">BQ8</f>
        <v>0</v>
      </c>
      <c r="BR7" s="68">
        <f t="shared" si="14"/>
        <v>0</v>
      </c>
      <c r="BS7" s="68">
        <f t="shared" si="14"/>
        <v>0</v>
      </c>
      <c r="BT7" s="68">
        <f t="shared" si="14"/>
        <v>0</v>
      </c>
      <c r="BU7" s="68">
        <f t="shared" si="14"/>
        <v>0</v>
      </c>
      <c r="BV7" s="68">
        <f t="shared" si="14"/>
        <v>6188</v>
      </c>
      <c r="BW7" s="68">
        <f t="shared" si="14"/>
        <v>7011</v>
      </c>
      <c r="BX7" s="68">
        <f t="shared" si="14"/>
        <v>7612</v>
      </c>
      <c r="BY7" s="68">
        <f t="shared" si="14"/>
        <v>7104</v>
      </c>
      <c r="BZ7" s="68">
        <f t="shared" si="14"/>
        <v>7407</v>
      </c>
      <c r="CA7" s="60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105</v>
      </c>
      <c r="CL7" s="58"/>
      <c r="CM7" s="60">
        <f>CM8</f>
        <v>0</v>
      </c>
      <c r="CN7" s="60">
        <f>CN8</f>
        <v>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105</v>
      </c>
      <c r="CY7" s="58"/>
      <c r="CZ7" s="64">
        <f t="shared" ref="CZ7:DI7" si="15">CZ8</f>
        <v>0</v>
      </c>
      <c r="DA7" s="64">
        <f t="shared" si="15"/>
        <v>0</v>
      </c>
      <c r="DB7" s="64">
        <f t="shared" si="15"/>
        <v>0</v>
      </c>
      <c r="DC7" s="64">
        <f t="shared" si="15"/>
        <v>0</v>
      </c>
      <c r="DD7" s="64">
        <f t="shared" si="15"/>
        <v>0</v>
      </c>
      <c r="DE7" s="64">
        <f t="shared" si="15"/>
        <v>123.1</v>
      </c>
      <c r="DF7" s="64">
        <f t="shared" si="15"/>
        <v>92.3</v>
      </c>
      <c r="DG7" s="64">
        <f t="shared" si="15"/>
        <v>85.4</v>
      </c>
      <c r="DH7" s="64">
        <f t="shared" si="15"/>
        <v>76.3</v>
      </c>
      <c r="DI7" s="64">
        <f t="shared" si="15"/>
        <v>64.099999999999994</v>
      </c>
      <c r="DJ7" s="58"/>
      <c r="DK7" s="64">
        <f t="shared" ref="DK7:DT7" si="16">DK8</f>
        <v>239.1</v>
      </c>
      <c r="DL7" s="64">
        <f t="shared" si="16"/>
        <v>239.1</v>
      </c>
      <c r="DM7" s="64">
        <f t="shared" si="16"/>
        <v>239.1</v>
      </c>
      <c r="DN7" s="64">
        <f t="shared" si="16"/>
        <v>239.1</v>
      </c>
      <c r="DO7" s="64">
        <f t="shared" si="16"/>
        <v>239.1</v>
      </c>
      <c r="DP7" s="64">
        <f t="shared" si="16"/>
        <v>230</v>
      </c>
      <c r="DQ7" s="64">
        <f t="shared" si="16"/>
        <v>244.3</v>
      </c>
      <c r="DR7" s="64">
        <f t="shared" si="16"/>
        <v>238.1</v>
      </c>
      <c r="DS7" s="64">
        <f t="shared" si="16"/>
        <v>261.8</v>
      </c>
      <c r="DT7" s="64">
        <f t="shared" si="16"/>
        <v>268.7</v>
      </c>
      <c r="DU7" s="58"/>
    </row>
    <row r="8" spans="1:125" s="48" customFormat="1">
      <c r="A8" s="49"/>
      <c r="B8" s="55">
        <v>2016</v>
      </c>
      <c r="C8" s="55">
        <v>312037</v>
      </c>
      <c r="D8" s="55">
        <v>47</v>
      </c>
      <c r="E8" s="55">
        <v>14</v>
      </c>
      <c r="F8" s="55">
        <v>0</v>
      </c>
      <c r="G8" s="55">
        <v>2</v>
      </c>
      <c r="H8" s="55" t="s">
        <v>114</v>
      </c>
      <c r="I8" s="55" t="s">
        <v>115</v>
      </c>
      <c r="J8" s="55" t="s">
        <v>91</v>
      </c>
      <c r="K8" s="55" t="s">
        <v>25</v>
      </c>
      <c r="L8" s="55" t="s">
        <v>66</v>
      </c>
      <c r="M8" s="55" t="s">
        <v>116</v>
      </c>
      <c r="N8" s="55"/>
      <c r="O8" s="59" t="s">
        <v>110</v>
      </c>
      <c r="P8" s="55" t="s">
        <v>117</v>
      </c>
      <c r="Q8" s="55" t="s">
        <v>118</v>
      </c>
      <c r="R8" s="61">
        <v>42</v>
      </c>
      <c r="S8" s="55" t="s">
        <v>119</v>
      </c>
      <c r="T8" s="55" t="s">
        <v>120</v>
      </c>
      <c r="U8" s="61">
        <v>3689</v>
      </c>
      <c r="V8" s="61">
        <v>110</v>
      </c>
      <c r="W8" s="61">
        <v>100</v>
      </c>
      <c r="X8" s="55" t="s">
        <v>121</v>
      </c>
      <c r="Y8" s="65">
        <v>0</v>
      </c>
      <c r="Z8" s="65">
        <v>0</v>
      </c>
      <c r="AA8" s="65">
        <v>0</v>
      </c>
      <c r="AB8" s="65">
        <v>0</v>
      </c>
      <c r="AC8" s="65">
        <v>0</v>
      </c>
      <c r="AD8" s="65">
        <v>393.6</v>
      </c>
      <c r="AE8" s="65">
        <v>407.1</v>
      </c>
      <c r="AF8" s="65">
        <v>375.5</v>
      </c>
      <c r="AG8" s="65">
        <v>441.2</v>
      </c>
      <c r="AH8" s="65">
        <v>368.2</v>
      </c>
      <c r="AI8" s="59">
        <v>275.39999999999998</v>
      </c>
      <c r="AJ8" s="65">
        <v>0</v>
      </c>
      <c r="AK8" s="65">
        <v>0</v>
      </c>
      <c r="AL8" s="65">
        <v>0</v>
      </c>
      <c r="AM8" s="65">
        <v>0</v>
      </c>
      <c r="AN8" s="65">
        <v>0</v>
      </c>
      <c r="AO8" s="65">
        <v>11.4</v>
      </c>
      <c r="AP8" s="65">
        <v>11</v>
      </c>
      <c r="AQ8" s="65">
        <v>7.8</v>
      </c>
      <c r="AR8" s="65">
        <v>6.7</v>
      </c>
      <c r="AS8" s="65">
        <v>5.9</v>
      </c>
      <c r="AT8" s="59">
        <v>13.3</v>
      </c>
      <c r="AU8" s="69">
        <v>0</v>
      </c>
      <c r="AV8" s="69">
        <v>0</v>
      </c>
      <c r="AW8" s="69">
        <v>0</v>
      </c>
      <c r="AX8" s="69">
        <v>0</v>
      </c>
      <c r="AY8" s="69">
        <v>0</v>
      </c>
      <c r="AZ8" s="69">
        <v>105</v>
      </c>
      <c r="BA8" s="69">
        <v>61</v>
      </c>
      <c r="BB8" s="69">
        <v>40</v>
      </c>
      <c r="BC8" s="69">
        <v>27</v>
      </c>
      <c r="BD8" s="69">
        <v>29</v>
      </c>
      <c r="BE8" s="69">
        <v>140</v>
      </c>
      <c r="BF8" s="65">
        <v>0</v>
      </c>
      <c r="BG8" s="65">
        <v>0</v>
      </c>
      <c r="BH8" s="65">
        <v>0</v>
      </c>
      <c r="BI8" s="65">
        <v>0</v>
      </c>
      <c r="BJ8" s="65">
        <v>0</v>
      </c>
      <c r="BK8" s="65">
        <v>51.9</v>
      </c>
      <c r="BL8" s="65">
        <v>59.2</v>
      </c>
      <c r="BM8" s="65">
        <v>64.5</v>
      </c>
      <c r="BN8" s="65">
        <v>60</v>
      </c>
      <c r="BO8" s="65">
        <v>52.8</v>
      </c>
      <c r="BP8" s="59">
        <v>45.2</v>
      </c>
      <c r="BQ8" s="69">
        <v>0</v>
      </c>
      <c r="BR8" s="69">
        <v>0</v>
      </c>
      <c r="BS8" s="69">
        <v>0</v>
      </c>
      <c r="BT8" s="71">
        <v>0</v>
      </c>
      <c r="BU8" s="71">
        <v>0</v>
      </c>
      <c r="BV8" s="69">
        <v>6188</v>
      </c>
      <c r="BW8" s="69">
        <v>7011</v>
      </c>
      <c r="BX8" s="69">
        <v>7612</v>
      </c>
      <c r="BY8" s="69">
        <v>7104</v>
      </c>
      <c r="BZ8" s="69">
        <v>7407</v>
      </c>
      <c r="CA8" s="61">
        <v>19129</v>
      </c>
      <c r="CB8" s="65" t="s">
        <v>66</v>
      </c>
      <c r="CC8" s="65" t="s">
        <v>66</v>
      </c>
      <c r="CD8" s="65" t="s">
        <v>66</v>
      </c>
      <c r="CE8" s="65" t="s">
        <v>66</v>
      </c>
      <c r="CF8" s="65" t="s">
        <v>66</v>
      </c>
      <c r="CG8" s="65" t="s">
        <v>66</v>
      </c>
      <c r="CH8" s="65" t="s">
        <v>66</v>
      </c>
      <c r="CI8" s="65" t="s">
        <v>66</v>
      </c>
      <c r="CJ8" s="65" t="s">
        <v>66</v>
      </c>
      <c r="CK8" s="65" t="s">
        <v>66</v>
      </c>
      <c r="CL8" s="59" t="s">
        <v>66</v>
      </c>
      <c r="CM8" s="61">
        <v>0</v>
      </c>
      <c r="CN8" s="61">
        <v>0</v>
      </c>
      <c r="CO8" s="65" t="s">
        <v>66</v>
      </c>
      <c r="CP8" s="65" t="s">
        <v>66</v>
      </c>
      <c r="CQ8" s="65" t="s">
        <v>66</v>
      </c>
      <c r="CR8" s="65" t="s">
        <v>66</v>
      </c>
      <c r="CS8" s="65" t="s">
        <v>66</v>
      </c>
      <c r="CT8" s="65" t="s">
        <v>66</v>
      </c>
      <c r="CU8" s="65" t="s">
        <v>66</v>
      </c>
      <c r="CV8" s="65" t="s">
        <v>66</v>
      </c>
      <c r="CW8" s="65" t="s">
        <v>66</v>
      </c>
      <c r="CX8" s="65" t="s">
        <v>66</v>
      </c>
      <c r="CY8" s="59" t="s">
        <v>66</v>
      </c>
      <c r="CZ8" s="65">
        <v>0</v>
      </c>
      <c r="DA8" s="65">
        <v>0</v>
      </c>
      <c r="DB8" s="65">
        <v>0</v>
      </c>
      <c r="DC8" s="65">
        <v>0</v>
      </c>
      <c r="DD8" s="65">
        <v>0</v>
      </c>
      <c r="DE8" s="65">
        <v>123.1</v>
      </c>
      <c r="DF8" s="65">
        <v>92.3</v>
      </c>
      <c r="DG8" s="65">
        <v>85.4</v>
      </c>
      <c r="DH8" s="65">
        <v>76.3</v>
      </c>
      <c r="DI8" s="65">
        <v>64.099999999999994</v>
      </c>
      <c r="DJ8" s="59">
        <v>122.6</v>
      </c>
      <c r="DK8" s="65">
        <v>239.1</v>
      </c>
      <c r="DL8" s="65">
        <v>239.1</v>
      </c>
      <c r="DM8" s="65">
        <v>239.1</v>
      </c>
      <c r="DN8" s="65">
        <v>239.1</v>
      </c>
      <c r="DO8" s="65">
        <v>239.1</v>
      </c>
      <c r="DP8" s="65">
        <v>230</v>
      </c>
      <c r="DQ8" s="65">
        <v>244.3</v>
      </c>
      <c r="DR8" s="65">
        <v>238.1</v>
      </c>
      <c r="DS8" s="65">
        <v>261.8</v>
      </c>
      <c r="DT8" s="65">
        <v>268.7</v>
      </c>
      <c r="DU8" s="59">
        <v>194.5</v>
      </c>
    </row>
    <row r="9" spans="1:1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70"/>
      <c r="BJ9" s="70"/>
      <c r="BK9" s="62"/>
      <c r="BL9" s="62"/>
      <c r="BM9" s="62"/>
      <c r="BN9" s="62"/>
      <c r="BO9" s="62"/>
      <c r="BP9" s="62"/>
      <c r="BQ9" s="62"/>
      <c r="BR9" s="62"/>
      <c r="BS9" s="62"/>
      <c r="BT9" s="72"/>
      <c r="BU9" s="72"/>
      <c r="BV9" s="62"/>
      <c r="BW9" s="62"/>
      <c r="BX9" s="62"/>
      <c r="BY9" s="62"/>
      <c r="BZ9" s="62"/>
      <c r="CA9" s="62"/>
      <c r="CB9" s="62"/>
      <c r="CC9" s="62"/>
      <c r="CD9" s="62"/>
      <c r="CE9" s="70"/>
      <c r="CF9" s="70"/>
      <c r="CG9" s="62"/>
      <c r="CH9" s="62"/>
      <c r="CI9" s="62"/>
      <c r="CJ9" s="62"/>
      <c r="CK9" s="62"/>
      <c r="CL9" s="62"/>
      <c r="CO9" s="62"/>
      <c r="CP9" s="62"/>
      <c r="CQ9" s="62"/>
      <c r="CR9" s="70"/>
      <c r="CS9" s="70"/>
      <c r="CT9" s="62"/>
      <c r="CU9" s="62"/>
      <c r="CV9" s="62"/>
      <c r="CW9" s="62"/>
      <c r="CX9" s="62"/>
      <c r="CY9" s="62"/>
      <c r="CZ9" s="62"/>
      <c r="DA9" s="62"/>
      <c r="DB9" s="62"/>
      <c r="DC9" s="70"/>
      <c r="DD9" s="70"/>
      <c r="DE9" s="62"/>
      <c r="DF9" s="62"/>
      <c r="DG9" s="62"/>
      <c r="DH9" s="62"/>
      <c r="DI9" s="62"/>
      <c r="DJ9" s="62"/>
      <c r="DK9" s="62"/>
      <c r="DL9" s="62"/>
      <c r="DM9" s="62"/>
      <c r="DN9" s="70"/>
      <c r="DO9" s="70"/>
      <c r="DP9" s="62"/>
      <c r="DQ9" s="62"/>
      <c r="DR9" s="62"/>
      <c r="DS9" s="62"/>
      <c r="DT9" s="62"/>
      <c r="DU9" s="62"/>
    </row>
    <row r="10" spans="1:125">
      <c r="A10" s="50"/>
      <c r="B10" s="50" t="s">
        <v>122</v>
      </c>
      <c r="C10" s="50" t="s">
        <v>123</v>
      </c>
      <c r="D10" s="50" t="s">
        <v>124</v>
      </c>
      <c r="E10" s="50" t="s">
        <v>125</v>
      </c>
      <c r="F10" s="50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>
      <c r="A11" s="50" t="s">
        <v>65</v>
      </c>
      <c r="B11" s="56">
        <f>DATEVALUE($B$6-4&amp;"年1月1日")</f>
        <v>40909</v>
      </c>
      <c r="C11" s="56">
        <f>DATEVALUE($B$6-3&amp;"年1月1日")</f>
        <v>41275</v>
      </c>
      <c r="D11" s="56">
        <f>DATEVALUE($B$6-2&amp;"年1月1日")</f>
        <v>41640</v>
      </c>
      <c r="E11" s="56">
        <f>DATEVALUE($B$6-1&amp;"年1月1日")</f>
        <v>42005</v>
      </c>
      <c r="F11" s="56">
        <f>DATEVALUE($B$6&amp;"年1月1日")</f>
        <v>42370</v>
      </c>
      <c r="AU11" s="62"/>
      <c r="BF11" s="62"/>
      <c r="BQ11" s="62"/>
      <c r="CB11" s="62"/>
      <c r="DK11" s="62"/>
    </row>
  </sheetData>
  <mergeCells count="12">
    <mergeCell ref="CB4:CL4"/>
    <mergeCell ref="CO4:CY4"/>
    <mergeCell ref="CZ4:DJ4"/>
    <mergeCell ref="DK4:DU4"/>
    <mergeCell ref="H3:X4"/>
    <mergeCell ref="CM4:CM5"/>
    <mergeCell ref="CN4:CN5"/>
    <mergeCell ref="Y4:AI4"/>
    <mergeCell ref="AJ4:AT4"/>
    <mergeCell ref="AU4:BE4"/>
    <mergeCell ref="BF4:BP4"/>
    <mergeCell ref="BQ4:CA4"/>
  </mergeCells>
  <phoneticPr fontId="7"/>
  <pageMargins left="0.7" right="0.7" top="0.75" bottom="0.75" header="0.3" footer="0.3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2018-03-13T05:58:29Z</vt:filetime>
  </property>
</Properties>
</file>