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amim\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<sst xmlns="http://schemas.openxmlformats.org/spreadsheetml/2006/main" count="221" uniqueCount="111">
  <si>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</si>
  <si>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</si>
  <si>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</si>
  <si>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</si>
  <si>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</si>
  <si>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</si>
  <si>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</si>
  <si>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</si>
  <si>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</si>
  <si>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</si>
  <si>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</si>
  <si>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</si>
  <si>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</si>
  <si>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</si>
  <si>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</si>
  <si>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</si>
  <si>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</si>
  <si>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</si>
  <si>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</si>
  <si>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</si>
  <si>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</si>
  <si>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</si>
  <si>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</si>
  <si>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</si>
  <si>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</si>
  <si>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</si>
  <si>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</si>
  <si>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</si>
  <si>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</si>
  <si>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</si>
  <si>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</si>
  <si>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</si>
  <si>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</si>
  <si>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</si>
  <si>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</si>
  <si>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</si>
  <si>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</si>
  <si>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</si>
  <si>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</si>
  <si>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</si>
  <si>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</si>
  <si>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</si>
  <si>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</si>
  <si>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</si>
  <si>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</si>
  <si>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</si>
  <si>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</si>
  <si>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</si>
  <si>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</si>
  <si>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</si>
  <si>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</si>
  <si>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</si>
  <si>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</si>
  <si>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</si>
  <si>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</si>
  <si>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</si>
  <si>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</si>
  <si>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</si>
  <si>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</si>
  <si>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</si>
  <si>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</si>
  <si>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</si>
  <si>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</si>
  <si>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</si>
  <si>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</si>
  <si>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</si>
  <si>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</si>
  <si>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</si>
  <si>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</si>
  <si>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</si>
  <si>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</si>
  <si>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</si>
  <si>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</si>
  <si>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</si>
  <si>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</si>
  <si>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</si>
  <si>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</si>
  <si>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</si>
  <si>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</si>
  <si>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</si>
  <si>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</si>
  <si>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</si>
  <si>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</si>
  <si>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</si>
  <si>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</si>
  <si>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</si>
  <si>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</si>
  <si>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</si>
  <si>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</si>
  <si>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</si>
  <si>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</si>
  <si>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</si>
  <si>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</si>
  <si>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</si>
  <si>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</si>
  <si>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</si>
  <si>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</si>
  <si>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</si>
  <si>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</si>
  <si>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</si>
  <si>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</si>
  <si>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</si>
  <si>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</si>
  <si>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</si>
  <si>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</si>
  <si>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</si>
  <si>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</si>
  <si>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</si>
  <si>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</si>
  <si>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0" eb="3">
      <t>シヨウリョウ</t>
    </rPh>
    <rPh sb="4" eb="5">
      <t>ゲン</t>
    </rPh>
    <rPh sb="6" eb="7">
      <t>サ</t>
    </rPh>
    <rPh sb="12" eb="14">
      <t>ジョウキョウ</t>
    </rPh>
    <rPh sb="20" eb="23">
      <t>シュウエキテキ</t>
    </rPh>
    <rPh sb="23" eb="25">
      <t>シュウシ</t>
    </rPh>
    <rPh sb="25" eb="27">
      <t>ヒリツ</t>
    </rPh>
    <rPh sb="28" eb="30">
      <t>ケイヒ</t>
    </rPh>
    <rPh sb="30" eb="32">
      <t>カイシュウ</t>
    </rPh>
    <rPh sb="32" eb="33">
      <t>リツ</t>
    </rPh>
    <rPh sb="34" eb="36">
      <t>イジ</t>
    </rPh>
    <rPh sb="40" eb="42">
      <t>コンナン</t>
    </rPh>
    <rPh sb="50" eb="52">
      <t>ヘイセイ</t>
    </rPh>
    <rPh sb="52" eb="54">
      <t>ショキ</t>
    </rPh>
    <rPh sb="55" eb="57">
      <t>セイビ</t>
    </rPh>
    <rPh sb="59" eb="61">
      <t>カンキョ</t>
    </rPh>
    <rPh sb="62" eb="64">
      <t>タイヨウ</t>
    </rPh>
    <rPh sb="64" eb="66">
      <t>ネンスウ</t>
    </rPh>
    <rPh sb="69" eb="70">
      <t>ネン</t>
    </rPh>
    <rPh sb="70" eb="71">
      <t>ゴ</t>
    </rPh>
    <rPh sb="73" eb="75">
      <t>トウライ</t>
    </rPh>
    <rPh sb="78" eb="80">
      <t>ジギョウ</t>
    </rPh>
    <rPh sb="81" eb="84">
      <t>ヒツヨウセイ</t>
    </rPh>
    <rPh sb="85" eb="88">
      <t>キンキュウセイ</t>
    </rPh>
    <rPh sb="89" eb="91">
      <t>ケントウ</t>
    </rPh>
    <rPh sb="92" eb="93">
      <t>アワ</t>
    </rPh>
    <rPh sb="95" eb="97">
      <t>コウシン</t>
    </rPh>
    <rPh sb="97" eb="99">
      <t>ジギョウ</t>
    </rPh>
    <rPh sb="99" eb="101">
      <t>ザイゲン</t>
    </rPh>
    <rPh sb="101" eb="103">
      <t>カクホ</t>
    </rPh>
    <rPh sb="103" eb="104">
      <t>サク</t>
    </rPh>
    <rPh sb="108" eb="110">
      <t>テキセイ</t>
    </rPh>
    <rPh sb="111" eb="114">
      <t>シヨウリョウ</t>
    </rPh>
    <rPh sb="115" eb="117">
      <t>ケントウ</t>
    </rPh>
    <rPh sb="118" eb="120">
      <t>ヒツヨウ</t>
    </rPh>
    <rPh sb="128" eb="130">
      <t>トウシ</t>
    </rPh>
    <rPh sb="132" eb="135">
      <t>ゲスイドウ</t>
    </rPh>
    <rPh sb="135" eb="137">
      <t>ジギョウ</t>
    </rPh>
    <rPh sb="138" eb="140">
      <t>コウキョウ</t>
    </rPh>
    <rPh sb="141" eb="143">
      <t>トッカン</t>
    </rPh>
    <rPh sb="144" eb="146">
      <t>ノウシュウ</t>
    </rPh>
    <rPh sb="147" eb="148">
      <t>リン</t>
    </rPh>
    <rPh sb="148" eb="149">
      <t>シュウ</t>
    </rPh>
    <rPh sb="151" eb="153">
      <t>リョウキン</t>
    </rPh>
    <rPh sb="153" eb="155">
      <t>ケイタイ</t>
    </rPh>
    <rPh sb="156" eb="158">
      <t>トウイツ</t>
    </rPh>
    <rPh sb="166" eb="168">
      <t>リョウキン</t>
    </rPh>
    <rPh sb="169" eb="171">
      <t>カイテイ</t>
    </rPh>
    <rPh sb="177" eb="180">
      <t>ソウゴウテキ</t>
    </rPh>
    <rPh sb="181" eb="183">
      <t>ハンダン</t>
    </rPh>
    <rPh sb="185" eb="187">
      <t>ヒツヨウ</t>
    </rPh>
    <phoneticPr fontId="4"/>
  </si>
  <si>
    <r>
      <t>【企業債】
整備事業は終了している</t>
    </r>
    <r>
      <rPr>
        <sz val="11"/>
        <rFont val="ＭＳ ゴシック"/>
        <family val="3"/>
        <charset val="128"/>
      </rPr>
      <t>ため、新規布設のための大規模な借入は予定していない。起債元利償還金は2027年頃をピークに減少していく見込み。</t>
    </r>
    <r>
      <rPr>
        <sz val="11"/>
        <color rgb="FFFF0000"/>
        <rFont val="ＭＳ ゴシック"/>
        <family val="3"/>
        <charset val="128"/>
      </rPr>
      <t xml:space="preserve">
</t>
    </r>
    <r>
      <rPr>
        <sz val="11"/>
        <color theme="1"/>
        <rFont val="ＭＳ ゴシック"/>
        <family val="3"/>
        <charset val="128"/>
      </rPr>
      <t xml:space="preserve">
【水洗化率・収益的収支比率】
少人数を対象とした集落排水事業である。水洗化率もほぼ100％であるため、新規利用者の大幅な増は見込めない。そのため、人口の増減がそのまま使用料収入の増減となる。現在でも、収入不足額は一般会計からの繰入金により補填しているが、人口減の問題はこの地区においても例外ではないため、使用料収入の確保は困難になると思われる。
【汚水処理原価・経費回収率】
汚水処理原価を構成する費用のうち、起債元利償還額は数年間は同水準で推移する。また、汚水維持管理費は修繕費や光熱水費などの必要経費であり、汚水処理費用の大幅な削減は困難な状況である。
今後、人口減に伴う使用料収入の減が見込まれるため、現状の経費回収率を維持することは困難となる。</t>
    </r>
    <rPh sb="169" eb="171">
      <t>ゲンザイ</t>
    </rPh>
    <rPh sb="174" eb="176">
      <t>シュウニュウ</t>
    </rPh>
    <rPh sb="176" eb="178">
      <t>フソク</t>
    </rPh>
    <rPh sb="178" eb="179">
      <t>ガク</t>
    </rPh>
    <rPh sb="180" eb="182">
      <t>イッパン</t>
    </rPh>
    <rPh sb="182" eb="184">
      <t>カイケイ</t>
    </rPh>
    <rPh sb="187" eb="189">
      <t>クリイレ</t>
    </rPh>
    <rPh sb="189" eb="190">
      <t>キン</t>
    </rPh>
    <rPh sb="193" eb="195">
      <t>ホテン</t>
    </rPh>
    <rPh sb="338" eb="340">
      <t>オオハバ</t>
    </rPh>
    <rPh sb="341" eb="343">
      <t>サクゲン</t>
    </rPh>
    <rPh sb="347" eb="3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</si>
</sst>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759664"/>
        <c:axId val="23376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759664"/>
        <c:axId val="233760056"/>
      </c:lineChart>
      <c:dateAx>
        <c:axId val="233759664"/>
        <c:scaling>
          <c:orientation val="minMax"/>
        </c:scaling>
        <c:delete val="1"/>
        <c:axPos val="b"/>
        <c:numFmt formatCode="ge" sourceLinked="1"/>
        <c:majorTickMark val="none"/>
        <c:minorTickMark val="none"/>
        <c:tickLblPos val="none"/>
        <c:crossAx val="233760056"/>
        <c:crosses val="autoZero"/>
        <c:auto val="1"/>
        <c:lblOffset val="100"/>
        <c:baseTimeUnit val="years"/>
      </c:dateAx>
      <c:valAx>
        <c:axId val="2337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756224"/>
        <c:axId val="2537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56.52</c:v>
                </c:pt>
                <c:pt idx="4">
                  <c:v>53.97</c:v>
                </c:pt>
              </c:numCache>
            </c:numRef>
          </c:val>
          <c:smooth val="0"/>
        </c:ser>
        <c:dLbls>
          <c:showLegendKey val="0"/>
          <c:showVal val="0"/>
          <c:showCatName val="0"/>
          <c:showSerName val="0"/>
          <c:showPercent val="0"/>
          <c:showBubbleSize val="0"/>
        </c:dLbls>
        <c:marker val="1"/>
        <c:smooth val="0"/>
        <c:axId val="253756224"/>
        <c:axId val="253756616"/>
      </c:lineChart>
      <c:dateAx>
        <c:axId val="253756224"/>
        <c:scaling>
          <c:orientation val="minMax"/>
        </c:scaling>
        <c:delete val="1"/>
        <c:axPos val="b"/>
        <c:numFmt formatCode="ge" sourceLinked="1"/>
        <c:majorTickMark val="none"/>
        <c:minorTickMark val="none"/>
        <c:tickLblPos val="none"/>
        <c:crossAx val="253756616"/>
        <c:crosses val="autoZero"/>
        <c:auto val="1"/>
        <c:lblOffset val="100"/>
        <c:baseTimeUnit val="years"/>
      </c:dateAx>
      <c:valAx>
        <c:axId val="2537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96</c:v>
                </c:pt>
                <c:pt idx="4">
                  <c:v>95.83</c:v>
                </c:pt>
              </c:numCache>
            </c:numRef>
          </c:val>
        </c:ser>
        <c:dLbls>
          <c:showLegendKey val="0"/>
          <c:showVal val="0"/>
          <c:showCatName val="0"/>
          <c:showSerName val="0"/>
          <c:showPercent val="0"/>
          <c:showBubbleSize val="0"/>
        </c:dLbls>
        <c:gapWidth val="150"/>
        <c:axId val="253303888"/>
        <c:axId val="25330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91.27</c:v>
                </c:pt>
                <c:pt idx="4">
                  <c:v>92.01</c:v>
                </c:pt>
              </c:numCache>
            </c:numRef>
          </c:val>
          <c:smooth val="0"/>
        </c:ser>
        <c:dLbls>
          <c:showLegendKey val="0"/>
          <c:showVal val="0"/>
          <c:showCatName val="0"/>
          <c:showSerName val="0"/>
          <c:showPercent val="0"/>
          <c:showBubbleSize val="0"/>
        </c:dLbls>
        <c:marker val="1"/>
        <c:smooth val="0"/>
        <c:axId val="253303888"/>
        <c:axId val="253304280"/>
      </c:lineChart>
      <c:dateAx>
        <c:axId val="253303888"/>
        <c:scaling>
          <c:orientation val="minMax"/>
        </c:scaling>
        <c:delete val="1"/>
        <c:axPos val="b"/>
        <c:numFmt formatCode="ge" sourceLinked="1"/>
        <c:majorTickMark val="none"/>
        <c:minorTickMark val="none"/>
        <c:tickLblPos val="none"/>
        <c:crossAx val="253304280"/>
        <c:crosses val="autoZero"/>
        <c:auto val="1"/>
        <c:lblOffset val="100"/>
        <c:baseTimeUnit val="years"/>
      </c:dateAx>
      <c:valAx>
        <c:axId val="2533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3761232"/>
        <c:axId val="24941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761232"/>
        <c:axId val="249419400"/>
      </c:lineChart>
      <c:dateAx>
        <c:axId val="233761232"/>
        <c:scaling>
          <c:orientation val="minMax"/>
        </c:scaling>
        <c:delete val="1"/>
        <c:axPos val="b"/>
        <c:numFmt formatCode="ge" sourceLinked="1"/>
        <c:majorTickMark val="none"/>
        <c:minorTickMark val="none"/>
        <c:tickLblPos val="none"/>
        <c:crossAx val="249419400"/>
        <c:crosses val="autoZero"/>
        <c:auto val="1"/>
        <c:lblOffset val="100"/>
        <c:baseTimeUnit val="years"/>
      </c:dateAx>
      <c:valAx>
        <c:axId val="24941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420576"/>
        <c:axId val="24942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420576"/>
        <c:axId val="249420968"/>
      </c:lineChart>
      <c:dateAx>
        <c:axId val="249420576"/>
        <c:scaling>
          <c:orientation val="minMax"/>
        </c:scaling>
        <c:delete val="1"/>
        <c:axPos val="b"/>
        <c:numFmt formatCode="ge" sourceLinked="1"/>
        <c:majorTickMark val="none"/>
        <c:minorTickMark val="none"/>
        <c:tickLblPos val="none"/>
        <c:crossAx val="249420968"/>
        <c:crosses val="autoZero"/>
        <c:auto val="1"/>
        <c:lblOffset val="100"/>
        <c:baseTimeUnit val="years"/>
      </c:dateAx>
      <c:valAx>
        <c:axId val="2494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09192"/>
        <c:axId val="2503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09192"/>
        <c:axId val="250309584"/>
      </c:lineChart>
      <c:dateAx>
        <c:axId val="250309192"/>
        <c:scaling>
          <c:orientation val="minMax"/>
        </c:scaling>
        <c:delete val="1"/>
        <c:axPos val="b"/>
        <c:numFmt formatCode="ge" sourceLinked="1"/>
        <c:majorTickMark val="none"/>
        <c:minorTickMark val="none"/>
        <c:tickLblPos val="none"/>
        <c:crossAx val="250309584"/>
        <c:crosses val="autoZero"/>
        <c:auto val="1"/>
        <c:lblOffset val="100"/>
        <c:baseTimeUnit val="years"/>
      </c:dateAx>
      <c:valAx>
        <c:axId val="2503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10760"/>
        <c:axId val="2503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10760"/>
        <c:axId val="250311152"/>
      </c:lineChart>
      <c:dateAx>
        <c:axId val="250310760"/>
        <c:scaling>
          <c:orientation val="minMax"/>
        </c:scaling>
        <c:delete val="1"/>
        <c:axPos val="b"/>
        <c:numFmt formatCode="ge" sourceLinked="1"/>
        <c:majorTickMark val="none"/>
        <c:minorTickMark val="none"/>
        <c:tickLblPos val="none"/>
        <c:crossAx val="250311152"/>
        <c:crosses val="autoZero"/>
        <c:auto val="1"/>
        <c:lblOffset val="100"/>
        <c:baseTimeUnit val="years"/>
      </c:dateAx>
      <c:valAx>
        <c:axId val="2503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611752"/>
        <c:axId val="25361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11752"/>
        <c:axId val="253612144"/>
      </c:lineChart>
      <c:dateAx>
        <c:axId val="253611752"/>
        <c:scaling>
          <c:orientation val="minMax"/>
        </c:scaling>
        <c:delete val="1"/>
        <c:axPos val="b"/>
        <c:numFmt formatCode="ge" sourceLinked="1"/>
        <c:majorTickMark val="none"/>
        <c:minorTickMark val="none"/>
        <c:tickLblPos val="none"/>
        <c:crossAx val="253612144"/>
        <c:crosses val="autoZero"/>
        <c:auto val="1"/>
        <c:lblOffset val="100"/>
        <c:baseTimeUnit val="years"/>
      </c:dateAx>
      <c:valAx>
        <c:axId val="25361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13320"/>
        <c:axId val="2536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1239.21</c:v>
                </c:pt>
                <c:pt idx="4">
                  <c:v>1196.58</c:v>
                </c:pt>
              </c:numCache>
            </c:numRef>
          </c:val>
          <c:smooth val="0"/>
        </c:ser>
        <c:dLbls>
          <c:showLegendKey val="0"/>
          <c:showVal val="0"/>
          <c:showCatName val="0"/>
          <c:showSerName val="0"/>
          <c:showPercent val="0"/>
          <c:showBubbleSize val="0"/>
        </c:dLbls>
        <c:marker val="1"/>
        <c:smooth val="0"/>
        <c:axId val="253613320"/>
        <c:axId val="253613712"/>
      </c:lineChart>
      <c:dateAx>
        <c:axId val="253613320"/>
        <c:scaling>
          <c:orientation val="minMax"/>
        </c:scaling>
        <c:delete val="1"/>
        <c:axPos val="b"/>
        <c:numFmt formatCode="ge" sourceLinked="1"/>
        <c:majorTickMark val="none"/>
        <c:minorTickMark val="none"/>
        <c:tickLblPos val="none"/>
        <c:crossAx val="253613712"/>
        <c:crosses val="autoZero"/>
        <c:auto val="1"/>
        <c:lblOffset val="100"/>
        <c:baseTimeUnit val="years"/>
      </c:dateAx>
      <c:valAx>
        <c:axId val="2536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34.729999999999997</c:v>
                </c:pt>
                <c:pt idx="1">
                  <c:v>52.9</c:v>
                </c:pt>
                <c:pt idx="2">
                  <c:v>29.57</c:v>
                </c:pt>
                <c:pt idx="3">
                  <c:v>37.58</c:v>
                </c:pt>
                <c:pt idx="4">
                  <c:v>36.92</c:v>
                </c:pt>
              </c:numCache>
            </c:numRef>
          </c:val>
        </c:ser>
        <c:dLbls>
          <c:showLegendKey val="0"/>
          <c:showVal val="0"/>
          <c:showCatName val="0"/>
          <c:showSerName val="0"/>
          <c:showPercent val="0"/>
          <c:showBubbleSize val="0"/>
        </c:dLbls>
        <c:gapWidth val="150"/>
        <c:axId val="253614888"/>
        <c:axId val="25361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38.14</c:v>
                </c:pt>
                <c:pt idx="4">
                  <c:v>38.28</c:v>
                </c:pt>
              </c:numCache>
            </c:numRef>
          </c:val>
          <c:smooth val="0"/>
        </c:ser>
        <c:dLbls>
          <c:showLegendKey val="0"/>
          <c:showVal val="0"/>
          <c:showCatName val="0"/>
          <c:showSerName val="0"/>
          <c:showPercent val="0"/>
          <c:showBubbleSize val="0"/>
        </c:dLbls>
        <c:marker val="1"/>
        <c:smooth val="0"/>
        <c:axId val="253614888"/>
        <c:axId val="253615280"/>
      </c:lineChart>
      <c:dateAx>
        <c:axId val="253614888"/>
        <c:scaling>
          <c:orientation val="minMax"/>
        </c:scaling>
        <c:delete val="1"/>
        <c:axPos val="b"/>
        <c:numFmt formatCode="ge" sourceLinked="1"/>
        <c:majorTickMark val="none"/>
        <c:minorTickMark val="none"/>
        <c:tickLblPos val="none"/>
        <c:crossAx val="253615280"/>
        <c:crosses val="autoZero"/>
        <c:auto val="1"/>
        <c:lblOffset val="100"/>
        <c:baseTimeUnit val="years"/>
      </c:dateAx>
      <c:valAx>
        <c:axId val="2536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416.15</c:v>
                </c:pt>
                <c:pt idx="1">
                  <c:v>378.79</c:v>
                </c:pt>
                <c:pt idx="2">
                  <c:v>591.07000000000005</c:v>
                </c:pt>
                <c:pt idx="3">
                  <c:v>476.94</c:v>
                </c:pt>
                <c:pt idx="4">
                  <c:v>451.72</c:v>
                </c:pt>
              </c:numCache>
            </c:numRef>
          </c:val>
        </c:ser>
        <c:dLbls>
          <c:showLegendKey val="0"/>
          <c:showVal val="0"/>
          <c:showCatName val="0"/>
          <c:showSerName val="0"/>
          <c:showPercent val="0"/>
          <c:showBubbleSize val="0"/>
        </c:dLbls>
        <c:gapWidth val="150"/>
        <c:axId val="253754656"/>
        <c:axId val="25375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471.79</c:v>
                </c:pt>
                <c:pt idx="4">
                  <c:v>468.36</c:v>
                </c:pt>
              </c:numCache>
            </c:numRef>
          </c:val>
          <c:smooth val="0"/>
        </c:ser>
        <c:dLbls>
          <c:showLegendKey val="0"/>
          <c:showVal val="0"/>
          <c:showCatName val="0"/>
          <c:showSerName val="0"/>
          <c:showPercent val="0"/>
          <c:showBubbleSize val="0"/>
        </c:dLbls>
        <c:marker val="1"/>
        <c:smooth val="0"/>
        <c:axId val="253754656"/>
        <c:axId val="253755048"/>
      </c:lineChart>
      <c:dateAx>
        <c:axId val="253754656"/>
        <c:scaling>
          <c:orientation val="minMax"/>
        </c:scaling>
        <c:delete val="1"/>
        <c:axPos val="b"/>
        <c:numFmt formatCode="ge" sourceLinked="1"/>
        <c:majorTickMark val="none"/>
        <c:minorTickMark val="none"/>
        <c:tickLblPos val="none"/>
        <c:crossAx val="253755048"/>
        <c:crosses val="autoZero"/>
        <c:auto val="1"/>
        <c:lblOffset val="100"/>
        <c:baseTimeUnit val="years"/>
      </c:dateAx>
      <c:valAx>
        <c:axId val="25375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3164</v>
      </c>
      <c r="AE10" s="64"/>
      <c r="AF10" s="64"/>
      <c r="AG10" s="64"/>
      <c r="AH10" s="64"/>
      <c r="AI10" s="64"/>
      <c r="AJ10" s="64"/>
      <c r="AK10" s="2"/>
      <c r="AL10" s="64">
        <f>データ!U6</f>
        <v>24</v>
      </c>
      <c r="AM10" s="64"/>
      <c r="AN10" s="64"/>
      <c r="AO10" s="64"/>
      <c r="AP10" s="64"/>
      <c r="AQ10" s="64"/>
      <c r="AR10" s="64"/>
      <c r="AS10" s="64"/>
      <c r="AT10" s="63">
        <f>データ!V6</f>
        <v>0.01</v>
      </c>
      <c r="AU10" s="63"/>
      <c r="AV10" s="63"/>
      <c r="AW10" s="63"/>
      <c r="AX10" s="63"/>
      <c r="AY10" s="63"/>
      <c r="AZ10" s="63"/>
      <c r="BA10" s="63"/>
      <c r="BB10" s="63">
        <f>データ!W6</f>
        <v>2400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7</v>
      </c>
      <c r="G6" s="31">
        <f t="shared" si="3"/>
        <v>0</v>
      </c>
      <c r="H6" s="31" t="str">
        <f t="shared" si="3"/>
        <v>鳥取県　倉吉市</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0.05</v>
      </c>
      <c r="P6" s="32">
        <f t="shared" si="3"/>
        <v>100</v>
      </c>
      <c r="Q6" s="32">
        <f t="shared" si="3"/>
        <v>3164</v>
      </c>
      <c r="R6" s="32">
        <f t="shared" si="3"/>
        <v>48889</v>
      </c>
      <c r="S6" s="32">
        <f t="shared" si="3"/>
        <v>272.06</v>
      </c>
      <c r="T6" s="32">
        <f t="shared" si="3"/>
        <v>179.7</v>
      </c>
      <c r="U6" s="32">
        <f t="shared" si="3"/>
        <v>24</v>
      </c>
      <c r="V6" s="32">
        <f t="shared" si="3"/>
        <v>0.01</v>
      </c>
      <c r="W6" s="32">
        <f t="shared" si="3"/>
        <v>2400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1775.02</v>
      </c>
      <c r="BK6" s="33">
        <f t="shared" si="7"/>
        <v>1844.55</v>
      </c>
      <c r="BL6" s="33">
        <f t="shared" si="7"/>
        <v>1364.98</v>
      </c>
      <c r="BM6" s="33">
        <f t="shared" si="7"/>
        <v>1239.21</v>
      </c>
      <c r="BN6" s="33">
        <f t="shared" si="7"/>
        <v>1196.58</v>
      </c>
      <c r="BO6" s="32" t="str">
        <f>IF(BO7="","",IF(BO7="-","【-】","【"&amp;SUBSTITUTE(TEXT(BO7,"#,##0.00"),"-","△")&amp;"】"))</f>
        <v>【1,247.32】</v>
      </c>
      <c r="BP6" s="33">
        <f>IF(BP7="",NA(),BP7)</f>
        <v>34.729999999999997</v>
      </c>
      <c r="BQ6" s="33">
        <f t="shared" ref="BQ6:BY6" si="8">IF(BQ7="",NA(),BQ7)</f>
        <v>52.9</v>
      </c>
      <c r="BR6" s="33">
        <f t="shared" si="8"/>
        <v>29.57</v>
      </c>
      <c r="BS6" s="33">
        <f t="shared" si="8"/>
        <v>37.58</v>
      </c>
      <c r="BT6" s="33">
        <f t="shared" si="8"/>
        <v>36.92</v>
      </c>
      <c r="BU6" s="33">
        <f t="shared" si="8"/>
        <v>24.18</v>
      </c>
      <c r="BV6" s="33">
        <f t="shared" si="8"/>
        <v>22.93</v>
      </c>
      <c r="BW6" s="33">
        <f t="shared" si="8"/>
        <v>24.22</v>
      </c>
      <c r="BX6" s="33">
        <f t="shared" si="8"/>
        <v>38.14</v>
      </c>
      <c r="BY6" s="33">
        <f t="shared" si="8"/>
        <v>38.28</v>
      </c>
      <c r="BZ6" s="32" t="str">
        <f>IF(BZ7="","",IF(BZ7="-","【-】","【"&amp;SUBSTITUTE(TEXT(BZ7,"#,##0.00"),"-","△")&amp;"】"))</f>
        <v>【29.13】</v>
      </c>
      <c r="CA6" s="33">
        <f>IF(CA7="",NA(),CA7)</f>
        <v>416.15</v>
      </c>
      <c r="CB6" s="33">
        <f t="shared" ref="CB6:CJ6" si="9">IF(CB7="",NA(),CB7)</f>
        <v>378.79</v>
      </c>
      <c r="CC6" s="33">
        <f t="shared" si="9"/>
        <v>591.07000000000005</v>
      </c>
      <c r="CD6" s="33">
        <f t="shared" si="9"/>
        <v>476.94</v>
      </c>
      <c r="CE6" s="33">
        <f t="shared" si="9"/>
        <v>451.72</v>
      </c>
      <c r="CF6" s="33">
        <f t="shared" si="9"/>
        <v>688.75</v>
      </c>
      <c r="CG6" s="33">
        <f t="shared" si="9"/>
        <v>690.86</v>
      </c>
      <c r="CH6" s="33">
        <f t="shared" si="9"/>
        <v>634.67999999999995</v>
      </c>
      <c r="CI6" s="33">
        <f t="shared" si="9"/>
        <v>471.79</v>
      </c>
      <c r="CJ6" s="33">
        <f t="shared" si="9"/>
        <v>468.36</v>
      </c>
      <c r="CK6" s="32" t="str">
        <f>IF(CK7="","",IF(CK7="-","【-】","【"&amp;SUBSTITUTE(TEXT(CK7,"#,##0.00"),"-","△")&amp;"】"))</f>
        <v>【609.17】</v>
      </c>
      <c r="CL6" s="32">
        <f>IF(CL7="",NA(),CL7)</f>
        <v>0</v>
      </c>
      <c r="CM6" s="32">
        <f t="shared" ref="CM6:CU6" si="10">IF(CM7="",NA(),CM7)</f>
        <v>0</v>
      </c>
      <c r="CN6" s="32">
        <f t="shared" si="10"/>
        <v>0</v>
      </c>
      <c r="CO6" s="32">
        <f t="shared" si="10"/>
        <v>0</v>
      </c>
      <c r="CP6" s="32">
        <f t="shared" si="10"/>
        <v>0</v>
      </c>
      <c r="CQ6" s="33">
        <f t="shared" si="10"/>
        <v>44.28</v>
      </c>
      <c r="CR6" s="33">
        <f t="shared" si="10"/>
        <v>47.83</v>
      </c>
      <c r="CS6" s="33">
        <f t="shared" si="10"/>
        <v>43.91</v>
      </c>
      <c r="CT6" s="33">
        <f t="shared" si="10"/>
        <v>56.52</v>
      </c>
      <c r="CU6" s="33">
        <f t="shared" si="10"/>
        <v>53.97</v>
      </c>
      <c r="CV6" s="32" t="str">
        <f>IF(CV7="","",IF(CV7="-","【-】","【"&amp;SUBSTITUTE(TEXT(CV7,"#,##0.00"),"-","△")&amp;"】"))</f>
        <v>【48.43】</v>
      </c>
      <c r="CW6" s="33">
        <f>IF(CW7="",NA(),CW7)</f>
        <v>100</v>
      </c>
      <c r="CX6" s="33">
        <f t="shared" ref="CX6:DF6" si="11">IF(CX7="",NA(),CX7)</f>
        <v>100</v>
      </c>
      <c r="CY6" s="33">
        <f t="shared" si="11"/>
        <v>100</v>
      </c>
      <c r="CZ6" s="33">
        <f t="shared" si="11"/>
        <v>96</v>
      </c>
      <c r="DA6" s="33">
        <f t="shared" si="11"/>
        <v>95.83</v>
      </c>
      <c r="DB6" s="33">
        <f t="shared" si="11"/>
        <v>84.31</v>
      </c>
      <c r="DC6" s="33">
        <f t="shared" si="11"/>
        <v>84.46</v>
      </c>
      <c r="DD6" s="33">
        <f t="shared" si="11"/>
        <v>86.66</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312037</v>
      </c>
      <c r="D7" s="35">
        <v>47</v>
      </c>
      <c r="E7" s="35">
        <v>17</v>
      </c>
      <c r="F7" s="35">
        <v>7</v>
      </c>
      <c r="G7" s="35">
        <v>0</v>
      </c>
      <c r="H7" s="35" t="s">
        <v>96</v>
      </c>
      <c r="I7" s="35" t="s">
        <v>97</v>
      </c>
      <c r="J7" s="35" t="s">
        <v>98</v>
      </c>
      <c r="K7" s="35" t="s">
        <v>99</v>
      </c>
      <c r="L7" s="35" t="s">
        <v>100</v>
      </c>
      <c r="M7" s="36" t="s">
        <v>101</v>
      </c>
      <c r="N7" s="36" t="s">
        <v>102</v>
      </c>
      <c r="O7" s="36">
        <v>0.05</v>
      </c>
      <c r="P7" s="36">
        <v>100</v>
      </c>
      <c r="Q7" s="36">
        <v>3164</v>
      </c>
      <c r="R7" s="36">
        <v>48889</v>
      </c>
      <c r="S7" s="36">
        <v>272.06</v>
      </c>
      <c r="T7" s="36">
        <v>179.7</v>
      </c>
      <c r="U7" s="36">
        <v>24</v>
      </c>
      <c r="V7" s="36">
        <v>0.01</v>
      </c>
      <c r="W7" s="36">
        <v>2400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1775.02</v>
      </c>
      <c r="BK7" s="36">
        <v>1844.55</v>
      </c>
      <c r="BL7" s="36">
        <v>1364.98</v>
      </c>
      <c r="BM7" s="36">
        <v>1239.21</v>
      </c>
      <c r="BN7" s="36">
        <v>1196.58</v>
      </c>
      <c r="BO7" s="36">
        <v>1247.32</v>
      </c>
      <c r="BP7" s="36">
        <v>34.729999999999997</v>
      </c>
      <c r="BQ7" s="36">
        <v>52.9</v>
      </c>
      <c r="BR7" s="36">
        <v>29.57</v>
      </c>
      <c r="BS7" s="36">
        <v>37.58</v>
      </c>
      <c r="BT7" s="36">
        <v>36.92</v>
      </c>
      <c r="BU7" s="36">
        <v>24.18</v>
      </c>
      <c r="BV7" s="36">
        <v>22.93</v>
      </c>
      <c r="BW7" s="36">
        <v>24.22</v>
      </c>
      <c r="BX7" s="36">
        <v>38.14</v>
      </c>
      <c r="BY7" s="36">
        <v>38.28</v>
      </c>
      <c r="BZ7" s="36">
        <v>29.13</v>
      </c>
      <c r="CA7" s="36">
        <v>416.15</v>
      </c>
      <c r="CB7" s="36">
        <v>378.79</v>
      </c>
      <c r="CC7" s="36">
        <v>591.07000000000005</v>
      </c>
      <c r="CD7" s="36">
        <v>476.94</v>
      </c>
      <c r="CE7" s="36">
        <v>451.72</v>
      </c>
      <c r="CF7" s="36">
        <v>688.75</v>
      </c>
      <c r="CG7" s="36">
        <v>690.86</v>
      </c>
      <c r="CH7" s="36">
        <v>634.67999999999995</v>
      </c>
      <c r="CI7" s="36">
        <v>471.79</v>
      </c>
      <c r="CJ7" s="36">
        <v>468.36</v>
      </c>
      <c r="CK7" s="36">
        <v>609.16999999999996</v>
      </c>
      <c r="CL7" s="36">
        <v>0</v>
      </c>
      <c r="CM7" s="36">
        <v>0</v>
      </c>
      <c r="CN7" s="36">
        <v>0</v>
      </c>
      <c r="CO7" s="36">
        <v>0</v>
      </c>
      <c r="CP7" s="36">
        <v>0</v>
      </c>
      <c r="CQ7" s="36">
        <v>44.28</v>
      </c>
      <c r="CR7" s="36">
        <v>47.83</v>
      </c>
      <c r="CS7" s="36">
        <v>43.91</v>
      </c>
      <c r="CT7" s="36">
        <v>56.52</v>
      </c>
      <c r="CU7" s="36">
        <v>53.97</v>
      </c>
      <c r="CV7" s="36">
        <v>48.43</v>
      </c>
      <c r="CW7" s="36">
        <v>100</v>
      </c>
      <c r="CX7" s="36">
        <v>100</v>
      </c>
      <c r="CY7" s="36">
        <v>100</v>
      </c>
      <c r="CZ7" s="36">
        <v>96</v>
      </c>
      <c r="DA7" s="36">
        <v>95.83</v>
      </c>
      <c r="DB7" s="36">
        <v>84.31</v>
      </c>
      <c r="DC7" s="36">
        <v>84.46</v>
      </c>
      <c r="DD7" s="36">
        <v>86.66</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