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1125" windowWidth="15285" windowHeight="8805" tabRatio="817" activeTab="9"/>
  </bookViews>
  <sheets>
    <sheet name="30"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s>
  <definedNames>
    <definedName name="DataEnd">#REF!</definedName>
    <definedName name="HyousokuEnd">#REF!</definedName>
    <definedName name="_xlnm.Print_Area" localSheetId="0">'30'!$A$1:$N$49</definedName>
    <definedName name="_xlnm.Print_Area" localSheetId="1">'31'!$A$1:$N$49</definedName>
    <definedName name="_xlnm.Print_Area" localSheetId="2">'32'!$A$1:$T$47</definedName>
    <definedName name="_xlnm.Print_Area" localSheetId="3">'33'!$A$1:$AA$38</definedName>
    <definedName name="_xlnm.Print_Area" localSheetId="6">'36'!$A$1:$M$27</definedName>
    <definedName name="_xlnm.Print_Area" localSheetId="7">'37'!$A$1:$O$39</definedName>
    <definedName name="_xlnm.Print_Area" localSheetId="4">'34'!$A$1:$S$43</definedName>
  </definedNames>
  <calcPr fullCalcOnLoad="1"/>
</workbook>
</file>

<file path=xl/sharedStrings.xml><?xml version="1.0" encoding="utf-8"?>
<sst xmlns="http://schemas.openxmlformats.org/spreadsheetml/2006/main" count="1437" uniqueCount="448">
  <si>
    <t>平成22年度</t>
  </si>
  <si>
    <t>単位：ｈａ・世帯・％・人</t>
  </si>
  <si>
    <t>不燃物</t>
  </si>
  <si>
    <t>ペットボトル</t>
  </si>
  <si>
    <t>うち複式</t>
  </si>
  <si>
    <t>16年</t>
  </si>
  <si>
    <t>簡易水道事業</t>
  </si>
  <si>
    <t>　　　（資料）</t>
  </si>
  <si>
    <t>一般会計</t>
  </si>
  <si>
    <t>供用開始
面積</t>
  </si>
  <si>
    <t>家庭用機械器具小売業</t>
  </si>
  <si>
    <t>燃料小売業</t>
  </si>
  <si>
    <t>新聞紙</t>
  </si>
  <si>
    <t>＊72.2</t>
  </si>
  <si>
    <t>（資料）　「市町村課税状況等の調」　税務課</t>
  </si>
  <si>
    <t>婦人・子供服小売業</t>
  </si>
  <si>
    <t xml:space="preserve">＊4 </t>
  </si>
  <si>
    <t>国民宿舎事業会計は、平成19年8月に法適用企業から法非適用企業となった。</t>
  </si>
  <si>
    <t>その他の卸売業</t>
  </si>
  <si>
    <t>書籍・文房具小売業</t>
  </si>
  <si>
    <t>第五学年（総数）</t>
  </si>
  <si>
    <t>第一学年（総数）</t>
  </si>
  <si>
    <t>うち持ち家</t>
  </si>
  <si>
    <t>市民税法人</t>
  </si>
  <si>
    <t>児童数（総数）</t>
  </si>
  <si>
    <t>※　スポーツ用品・玩具小売業の欄の昭和57年から平成6年までの欄は、中古品小売業の数字。</t>
  </si>
  <si>
    <t>技工所数</t>
  </si>
  <si>
    <t>固定資産税交納付金</t>
  </si>
  <si>
    <t>22年度</t>
  </si>
  <si>
    <t>（ｂ）</t>
  </si>
  <si>
    <t>不燃性粗大</t>
  </si>
  <si>
    <t>事業系</t>
  </si>
  <si>
    <t>療養型</t>
  </si>
  <si>
    <t>平成17年度</t>
  </si>
  <si>
    <t>靴・履物小売業</t>
  </si>
  <si>
    <t>ｽﾎﾟｰﾂ用品・玩具小売業</t>
  </si>
  <si>
    <t>施設数</t>
  </si>
  <si>
    <t>x</t>
  </si>
  <si>
    <t>第三学年（総数）</t>
  </si>
  <si>
    <t>市民税の課税状況（課税各年度7月1日現在）</t>
  </si>
  <si>
    <t>　うち女</t>
  </si>
  <si>
    <t>15年</t>
  </si>
  <si>
    <t>北谷財産区</t>
  </si>
  <si>
    <t>呉服・服地・寝具小売業</t>
  </si>
  <si>
    <t>老人保健事業</t>
  </si>
  <si>
    <t>単位：千円・％</t>
  </si>
  <si>
    <t>配水量</t>
  </si>
  <si>
    <t>商業（卸売、小売別）商品手持額の推移</t>
  </si>
  <si>
    <t>1日最大</t>
  </si>
  <si>
    <t>年度</t>
  </si>
  <si>
    <t>牛乳
パック</t>
  </si>
  <si>
    <t>その他事業所得者</t>
  </si>
  <si>
    <t>生徒数（総数）</t>
  </si>
  <si>
    <t>1人1日</t>
  </si>
  <si>
    <t>　　（資料）　「倉吉市予算書」等　財政課</t>
  </si>
  <si>
    <t>建築材料卸売業</t>
  </si>
  <si>
    <t>平成15年</t>
  </si>
  <si>
    <t>中学校概況（各年5月1日現在）</t>
  </si>
  <si>
    <t>段ﾎﾞｰﾙ</t>
  </si>
  <si>
    <t>国民宿舎事業</t>
  </si>
  <si>
    <t>保育所・母子生活支援施設・助産施設の状況</t>
  </si>
  <si>
    <t>　　　（注）　</t>
  </si>
  <si>
    <t>簡易水道給水状況（各年4月1日～翌年3月31日）</t>
  </si>
  <si>
    <t>18年</t>
  </si>
  <si>
    <t>設置数</t>
  </si>
  <si>
    <t>平成11年度</t>
  </si>
  <si>
    <t>入所世帯</t>
  </si>
  <si>
    <t>　（資料）　「商業統計調査」　経済産業省</t>
  </si>
  <si>
    <t>その他所得者</t>
  </si>
  <si>
    <t>平成16年度
　　　　　＊3</t>
  </si>
  <si>
    <t>（１）公立</t>
  </si>
  <si>
    <t>平成22年度</t>
  </si>
  <si>
    <t>19年</t>
  </si>
  <si>
    <t>営業所得者に含む</t>
  </si>
  <si>
    <t>平成20年度</t>
  </si>
  <si>
    <t>（旧関金町）</t>
  </si>
  <si>
    <t>　　　　　 　　③ 平成16年度は、倉吉市と旧関金町を合算した数値である。</t>
  </si>
  <si>
    <t>　　（資料）　「住宅・土地統計調査」　総務省　　　（数値は、総務省の確定値である。）</t>
  </si>
  <si>
    <t>再生資源卸売業</t>
  </si>
  <si>
    <t>20年度</t>
  </si>
  <si>
    <t>　　（資料）　「商業統計調査」　経済産業省</t>
  </si>
  <si>
    <t>平均配水量</t>
  </si>
  <si>
    <t>陶磁器・ガラス器小売業</t>
  </si>
  <si>
    <t xml:space="preserve"> </t>
  </si>
  <si>
    <t>市民税個人</t>
  </si>
  <si>
    <t>年　度</t>
  </si>
  <si>
    <t>１6年度</t>
  </si>
  <si>
    <t>21年</t>
  </si>
  <si>
    <t>（ｂ）／（ａ）</t>
  </si>
  <si>
    <t>医薬品・化粧品小売業</t>
  </si>
  <si>
    <t>うち特別支援</t>
  </si>
  <si>
    <t>介護保険事業</t>
  </si>
  <si>
    <t>東中学校公園線沿道土地区画整理事業</t>
  </si>
  <si>
    <t>高齢者・障害者住宅整備資金貸付事業</t>
  </si>
  <si>
    <t>平成16年度</t>
  </si>
  <si>
    <t>人</t>
  </si>
  <si>
    <t>平成21年度から事業系古紙類、食品リサイクルを算入。</t>
  </si>
  <si>
    <t>普通交付税</t>
  </si>
  <si>
    <t>20年</t>
  </si>
  <si>
    <t>施設数</t>
  </si>
  <si>
    <t>16年度</t>
  </si>
  <si>
    <t>平成6年</t>
  </si>
  <si>
    <t>基準財政収入額B</t>
  </si>
  <si>
    <t>うち単式</t>
  </si>
  <si>
    <t>被保険者1人当たり</t>
  </si>
  <si>
    <t>水洗化済</t>
  </si>
  <si>
    <t>うち借家</t>
  </si>
  <si>
    <t>小売業計</t>
  </si>
  <si>
    <t>家庭系　</t>
  </si>
  <si>
    <t>19年度</t>
  </si>
  <si>
    <t>15年度</t>
  </si>
  <si>
    <t>昭和63年</t>
  </si>
  <si>
    <t>24年度</t>
  </si>
  <si>
    <t>助産施設</t>
  </si>
  <si>
    <t>給水戸数</t>
  </si>
  <si>
    <t>会計別当初予算状況</t>
  </si>
  <si>
    <t>配水量</t>
  </si>
  <si>
    <t>人口（3月末）</t>
  </si>
  <si>
    <t>平成19年度</t>
  </si>
  <si>
    <t>　事業系　</t>
  </si>
  <si>
    <t>平成13年</t>
  </si>
  <si>
    <t>（ａ）</t>
  </si>
  <si>
    <t>一般</t>
  </si>
  <si>
    <t>賦課額</t>
  </si>
  <si>
    <t>区分</t>
  </si>
  <si>
    <t>（ｅ）／（ｄ）</t>
  </si>
  <si>
    <t>（12/31現在）25</t>
  </si>
  <si>
    <t>① 平成16年度は、倉吉市と旧関金町を合算した数値である。</t>
  </si>
  <si>
    <t>16年度</t>
  </si>
  <si>
    <t>男子洋服小売業</t>
  </si>
  <si>
    <t>平成10年</t>
  </si>
  <si>
    <t>21年度</t>
  </si>
  <si>
    <t>＊3　</t>
  </si>
  <si>
    <t>病院数</t>
  </si>
  <si>
    <t>費用額</t>
  </si>
  <si>
    <t>1日平均</t>
  </si>
  <si>
    <t>集落排水事業</t>
  </si>
  <si>
    <t>18年</t>
  </si>
  <si>
    <t>酒・調味料小売業</t>
  </si>
  <si>
    <t>国民健康保険料（税）一般</t>
  </si>
  <si>
    <t>うち持ち家</t>
  </si>
  <si>
    <t>福祉年金</t>
  </si>
  <si>
    <t>総数</t>
  </si>
  <si>
    <t>鮮魚小売業</t>
  </si>
  <si>
    <t>平成14年度</t>
  </si>
  <si>
    <t>定員世帯</t>
  </si>
  <si>
    <t>飲食料品卸売業</t>
  </si>
  <si>
    <t>平成17年度</t>
  </si>
  <si>
    <t>年次</t>
  </si>
  <si>
    <t>自転車小売業</t>
  </si>
  <si>
    <t>農耕用品小売業</t>
  </si>
  <si>
    <t>（各年3月1日現在）</t>
  </si>
  <si>
    <t>x</t>
  </si>
  <si>
    <t>18年度</t>
  </si>
  <si>
    <t>（倉吉市）</t>
  </si>
  <si>
    <t>国民健康保険料（税）退職</t>
  </si>
  <si>
    <t>単位：千円</t>
  </si>
  <si>
    <t>住宅の種類・所有関係別住宅数</t>
  </si>
  <si>
    <t>平成17年度</t>
  </si>
  <si>
    <t>国民健康保険事業</t>
  </si>
  <si>
    <t>機械器具卸売業</t>
  </si>
  <si>
    <t>14年度</t>
  </si>
  <si>
    <t>千円</t>
  </si>
  <si>
    <t>菓子・パン小売業</t>
  </si>
  <si>
    <t xml:space="preserve">＊2 </t>
  </si>
  <si>
    <t>住宅の種類　　　　　　　住宅の所有</t>
  </si>
  <si>
    <t>乾物小売業</t>
  </si>
  <si>
    <t>年金等受給状況（各年3月31日）</t>
  </si>
  <si>
    <t>　（注）　　平成16年以前の数値には、旧関金町を含まない。</t>
  </si>
  <si>
    <t>　　（資料）　水道局</t>
  </si>
  <si>
    <t>平成12年度</t>
  </si>
  <si>
    <t>-</t>
  </si>
  <si>
    <t>単位：人・戸・％・㎥</t>
  </si>
  <si>
    <t>河北第二土地区画整理事業</t>
  </si>
  <si>
    <t>上北条財産区</t>
  </si>
  <si>
    <t>平成15年度</t>
  </si>
  <si>
    <t>指数</t>
  </si>
  <si>
    <t>うち女</t>
  </si>
  <si>
    <t>17年度</t>
  </si>
  <si>
    <t>23年度</t>
  </si>
  <si>
    <t xml:space="preserve">＊1 </t>
  </si>
  <si>
    <t>平成18年度</t>
  </si>
  <si>
    <t>電気税</t>
  </si>
  <si>
    <t>平成19年</t>
  </si>
  <si>
    <t>円</t>
  </si>
  <si>
    <t>卸売業計</t>
  </si>
  <si>
    <t>収納率</t>
  </si>
  <si>
    <t>拠出年金</t>
  </si>
  <si>
    <t>※平成14年度より</t>
  </si>
  <si>
    <t>　　（資料）　 税務課、国民健康保険課（平成20年度からは医療保険課）</t>
  </si>
  <si>
    <t>世帯人員</t>
  </si>
  <si>
    <t>－</t>
  </si>
  <si>
    <t>温泉配湯事業</t>
  </si>
  <si>
    <t>上水道給水状況（各年4月1日～翌年3月31日）</t>
  </si>
  <si>
    <t>23年度</t>
  </si>
  <si>
    <t>件</t>
  </si>
  <si>
    <t>平成12年</t>
  </si>
  <si>
    <t>平成16年度</t>
  </si>
  <si>
    <t>財政力指数B/A</t>
  </si>
  <si>
    <t>後期高齢者医療事業</t>
  </si>
  <si>
    <t>保育所</t>
  </si>
  <si>
    <t>商業（卸売、小売別）売場面積の推移</t>
  </si>
  <si>
    <t>単位：人</t>
  </si>
  <si>
    <t>下水道の普及状況（各年4月1日～翌年3月31日）</t>
  </si>
  <si>
    <t>宅地造成事業</t>
  </si>
  <si>
    <t>固定資産税</t>
  </si>
  <si>
    <t>　</t>
  </si>
  <si>
    <t>被保険者</t>
  </si>
  <si>
    <t>水洗化人口</t>
  </si>
  <si>
    <t>有収水量</t>
  </si>
  <si>
    <t>河北土地区画整理事業</t>
  </si>
  <si>
    <t>水洗化率</t>
  </si>
  <si>
    <t>市税等の状況</t>
  </si>
  <si>
    <t>平成14年</t>
  </si>
  <si>
    <t>繊維・衣服等卸売業</t>
  </si>
  <si>
    <t>平成14年度</t>
  </si>
  <si>
    <t>第六学年（総数）</t>
  </si>
  <si>
    <t>20年度</t>
  </si>
  <si>
    <t>　年度</t>
  </si>
  <si>
    <t>古着</t>
  </si>
  <si>
    <t>国民宿舎事業会計　 ＊１</t>
  </si>
  <si>
    <t>年次</t>
  </si>
  <si>
    <t>＊　平成14年から乾物小売業、調味料小売業はその他飲食料小売業へ、金物・荒物小売業、陶磁器・ガラス器小売業はその他のじゅう器小売業へ分類。</t>
  </si>
  <si>
    <t>単位：人・千円</t>
  </si>
  <si>
    <t>平成18年度</t>
  </si>
  <si>
    <t>金物・荒物小売業</t>
  </si>
  <si>
    <t>平成23年度</t>
  </si>
  <si>
    <t>（関金町）</t>
  </si>
  <si>
    <t>交付税額の推移</t>
  </si>
  <si>
    <t>22年</t>
  </si>
  <si>
    <t>食肉小売業</t>
  </si>
  <si>
    <t>定員</t>
  </si>
  <si>
    <t>22年度</t>
  </si>
  <si>
    <t>国保退職者被保険分</t>
  </si>
  <si>
    <t>平成16年度は、倉吉市、関金町、関金町倉吉市中学校組合を合わせて調整した数値。</t>
  </si>
  <si>
    <t>平成21年度</t>
  </si>
  <si>
    <t>単位：万円</t>
  </si>
  <si>
    <t>店舗等の併用住宅</t>
  </si>
  <si>
    <t>うち本校</t>
  </si>
  <si>
    <t>　　（資料）　「学校基本調査」　文部科学省　　（数値は、文部科学省の確定値である。）</t>
  </si>
  <si>
    <t>１住宅当たり
延べ面積</t>
  </si>
  <si>
    <t>住宅資金貸付事業</t>
  </si>
  <si>
    <t>化学製品卸売業</t>
  </si>
  <si>
    <t>（12/31現在）20</t>
  </si>
  <si>
    <t>平成20年</t>
  </si>
  <si>
    <t>雑誌</t>
  </si>
  <si>
    <t>分離課税者</t>
  </si>
  <si>
    <t>入所児童数</t>
  </si>
  <si>
    <t>平成3年</t>
  </si>
  <si>
    <t>処理可能区域</t>
  </si>
  <si>
    <t>単位：千円</t>
  </si>
  <si>
    <t>１教員当たり児童数</t>
  </si>
  <si>
    <t>昭和60年</t>
  </si>
  <si>
    <t>土地取得事業</t>
  </si>
  <si>
    <t>助産施設(12/31現在)</t>
  </si>
  <si>
    <t>１室当たり
人員</t>
  </si>
  <si>
    <t>一般診療所</t>
  </si>
  <si>
    <t>21年度</t>
  </si>
  <si>
    <t>缶</t>
  </si>
  <si>
    <t>母子生活支援施設</t>
  </si>
  <si>
    <t>削除</t>
  </si>
  <si>
    <t>※</t>
  </si>
  <si>
    <t>平成20年度</t>
  </si>
  <si>
    <t>　　（資料）　下水道課</t>
  </si>
  <si>
    <t>交付税額</t>
  </si>
  <si>
    <t>国保補助金</t>
  </si>
  <si>
    <t>水洗化済</t>
  </si>
  <si>
    <t>古紙類</t>
  </si>
  <si>
    <t>　発泡
　スチロール</t>
  </si>
  <si>
    <t>21年度</t>
  </si>
  <si>
    <t>敬老年金</t>
  </si>
  <si>
    <t>１住宅当たり
居住室の畳数</t>
  </si>
  <si>
    <t>精神</t>
  </si>
  <si>
    <t>平成16年度</t>
  </si>
  <si>
    <t>都市計画税</t>
  </si>
  <si>
    <t>その他の飲食料品小売業</t>
  </si>
  <si>
    <t>（12/31現在）0</t>
  </si>
  <si>
    <t>家　庭　系</t>
  </si>
  <si>
    <t>保険料・税（本算定）</t>
  </si>
  <si>
    <t>平成16年度から事業系びんは分別収集することとした。</t>
  </si>
  <si>
    <t>　（資料）　子ども家庭課</t>
  </si>
  <si>
    <t>22年</t>
  </si>
  <si>
    <t>平成16年1月から家庭系びんは分別収集することとした。（平成15年度は、平成16年1月から3月までの3か月間の収集量を示している。）</t>
  </si>
  <si>
    <t>指数は平成10年度を100とする（平成10年度　交付税額　6,086,836千円）。</t>
  </si>
  <si>
    <t>21年</t>
  </si>
  <si>
    <t>20年</t>
  </si>
  <si>
    <t>（ｄ）</t>
  </si>
  <si>
    <t>びん・缶類</t>
  </si>
  <si>
    <t>人員</t>
  </si>
  <si>
    <t>単位：t</t>
  </si>
  <si>
    <t>平成19年度</t>
  </si>
  <si>
    <t>米穀類小売業</t>
  </si>
  <si>
    <t>１教員当たり生徒数</t>
  </si>
  <si>
    <t>総計</t>
  </si>
  <si>
    <t>② 保険料・税は、平成19年度以前は医療保険分、平成20年度以降は医療保険分と後期高齢者支援金分を合算した数値である。</t>
  </si>
  <si>
    <t>病床数</t>
  </si>
  <si>
    <t>（ｄ）／（ｃ）</t>
  </si>
  <si>
    <t>14年度</t>
  </si>
  <si>
    <t>その他の身の回り品小売業</t>
  </si>
  <si>
    <t>世帯数</t>
  </si>
  <si>
    <t>（一部事務組合）</t>
  </si>
  <si>
    <t>年金額</t>
  </si>
  <si>
    <t>平成11年</t>
  </si>
  <si>
    <t>国民健康保険の概要（各年4月～翌年3月）</t>
  </si>
  <si>
    <t>ごみの量・資源ごみの量</t>
  </si>
  <si>
    <t>給与所得者</t>
  </si>
  <si>
    <t>再　生　資　源</t>
  </si>
  <si>
    <t>感染症</t>
  </si>
  <si>
    <t>平成22年度</t>
  </si>
  <si>
    <t>普及率</t>
  </si>
  <si>
    <t>鉱物・金属材料卸売業</t>
  </si>
  <si>
    <t>24年</t>
  </si>
  <si>
    <t>療養医療費</t>
  </si>
  <si>
    <t>歯科</t>
  </si>
  <si>
    <t>軽自動車税</t>
  </si>
  <si>
    <t>-</t>
  </si>
  <si>
    <t>最大配水量</t>
  </si>
  <si>
    <t>平成18年度</t>
  </si>
  <si>
    <t>たばこ消費税</t>
  </si>
  <si>
    <t>市たばこ税</t>
  </si>
  <si>
    <t>小学校概況（各年5月1日現在）</t>
  </si>
  <si>
    <t>（注）　平成1７年は、倉吉市と旧関金町を合算した数値である。</t>
  </si>
  <si>
    <t>平成23年度</t>
  </si>
  <si>
    <t>施術所数</t>
  </si>
  <si>
    <t>住民基本台帳</t>
  </si>
  <si>
    <t>平成19年度から廃食用油は分別収集することとした。</t>
  </si>
  <si>
    <t>第三学年（総数）</t>
  </si>
  <si>
    <t>診療所数</t>
  </si>
  <si>
    <t>17年度</t>
  </si>
  <si>
    <t>家庭系</t>
  </si>
  <si>
    <t>平成21年度</t>
  </si>
  <si>
    <t>駐車場事業</t>
  </si>
  <si>
    <t>ℓ</t>
  </si>
  <si>
    <t>各種商品小売業</t>
  </si>
  <si>
    <t>平成9年</t>
  </si>
  <si>
    <t>１住宅当たり
居住室数</t>
  </si>
  <si>
    <t>　　（資料）　税務課</t>
  </si>
  <si>
    <t>上井羽合線沿道土地区画整理事業</t>
  </si>
  <si>
    <t>第二学年（総数）</t>
  </si>
  <si>
    <t>教員数（総数）</t>
  </si>
  <si>
    <t>第四学年（総数）</t>
  </si>
  <si>
    <t>矢送財産区</t>
  </si>
  <si>
    <t>給水人口</t>
  </si>
  <si>
    <t>国民健康保険課　（平成20年からは医療保険課）</t>
  </si>
  <si>
    <t>＊</t>
  </si>
  <si>
    <t>下水道事業</t>
  </si>
  <si>
    <t>昭和57年</t>
  </si>
  <si>
    <t xml:space="preserve">＊3 </t>
  </si>
  <si>
    <t>平成24年度</t>
  </si>
  <si>
    <t>その他の小売業</t>
  </si>
  <si>
    <t>特別交付税</t>
  </si>
  <si>
    <t>世帯</t>
  </si>
  <si>
    <t>合　　　計</t>
  </si>
  <si>
    <t>世帯数</t>
  </si>
  <si>
    <t>19年</t>
  </si>
  <si>
    <t>（倉吉市）</t>
  </si>
  <si>
    <t>　　（資料）　環境課</t>
  </si>
  <si>
    <t>入湯税</t>
  </si>
  <si>
    <t>給水区域</t>
  </si>
  <si>
    <t>水洗化率</t>
  </si>
  <si>
    <t>医療施設の状況（各年12月31日現在）</t>
  </si>
  <si>
    <t>自動車小売業</t>
  </si>
  <si>
    <t>平成12年度</t>
  </si>
  <si>
    <t>＊4　事業系</t>
  </si>
  <si>
    <t>各種商品卸売業</t>
  </si>
  <si>
    <t>人口普及率</t>
  </si>
  <si>
    <t>単位：戸・世帯・人・室・畳・㎡</t>
  </si>
  <si>
    <t>平成23年度</t>
  </si>
  <si>
    <t>（支出）</t>
  </si>
  <si>
    <t>１学級当たり生徒数</t>
  </si>
  <si>
    <t>学級数（総数）</t>
  </si>
  <si>
    <t>17年</t>
  </si>
  <si>
    <t>　　（注）　 　① 各年度の賦課額及び収納率には、当該年度分のほか、繰越分を含む。</t>
  </si>
  <si>
    <t>（注）　平成16年以前の数値には、旧関金町を含まない。</t>
  </si>
  <si>
    <t>平成19年度</t>
  </si>
  <si>
    <t>住宅数</t>
  </si>
  <si>
    <t>野菜・果実小売業</t>
  </si>
  <si>
    <t>職員数（4/1現在）</t>
  </si>
  <si>
    <t>　　　　　　 　② 国民健康保険料・入湯税は各年度3月31日現在、市税は、次年度の5月31日現在で示す。</t>
  </si>
  <si>
    <t>＊2 びん</t>
  </si>
  <si>
    <t>専用住宅</t>
  </si>
  <si>
    <t>受給権者</t>
  </si>
  <si>
    <t>可燃ごみ</t>
  </si>
  <si>
    <t>農業所得者</t>
  </si>
  <si>
    <t>１学級当たり児童数</t>
  </si>
  <si>
    <t>18年度</t>
  </si>
  <si>
    <t>うち借家</t>
  </si>
  <si>
    <t>＊3
廃食用油</t>
  </si>
  <si>
    <t>特別土地保有税</t>
  </si>
  <si>
    <t>（12/31現在）1</t>
  </si>
  <si>
    <t>19年度</t>
  </si>
  <si>
    <t>≪算出根拠≫
『第５表（給与所得者）』、『第６表（営業所得者）』、『第７表（農業所得者）』
『第９表（その他の所得者）』、『第１１表（分離課税者）』
『第１２表（合計）』の各表【課税標準額】を【納税義務者数計】で除して算出</t>
  </si>
  <si>
    <t>基準財政需要額A</t>
  </si>
  <si>
    <t>営業所得者</t>
  </si>
  <si>
    <t>その他のじゅう器小売業</t>
  </si>
  <si>
    <t>農業漁業併用住宅</t>
  </si>
  <si>
    <t>平成21年度</t>
  </si>
  <si>
    <t>＊2</t>
  </si>
  <si>
    <t>1世帯当たり</t>
  </si>
  <si>
    <t>学校数（校）</t>
  </si>
  <si>
    <t>高城財産区</t>
  </si>
  <si>
    <t>（ｃ）</t>
  </si>
  <si>
    <t>千円</t>
  </si>
  <si>
    <t>件数</t>
  </si>
  <si>
    <t>措置人員</t>
  </si>
  <si>
    <t>平成16年</t>
  </si>
  <si>
    <t>うち分校</t>
  </si>
  <si>
    <t>（収入）</t>
  </si>
  <si>
    <t>17年</t>
  </si>
  <si>
    <t>平成15年度</t>
  </si>
  <si>
    <t>＊2　</t>
  </si>
  <si>
    <t>単位：㎡</t>
  </si>
  <si>
    <t>平成15年度</t>
  </si>
  <si>
    <t>うち男</t>
  </si>
  <si>
    <t>１人当たり
居住室の畳数</t>
  </si>
  <si>
    <t>（２）私立</t>
  </si>
  <si>
    <t>家具・建具・畳小売業</t>
  </si>
  <si>
    <t>23年</t>
  </si>
  <si>
    <t>１人平均
課税
標準額</t>
  </si>
  <si>
    <t>第二学年（総数）</t>
  </si>
  <si>
    <t>可燃性粗大</t>
  </si>
  <si>
    <t>水道事業会計</t>
  </si>
  <si>
    <t>各種食料品小売業</t>
  </si>
  <si>
    <t>　　（注）　　平成16年以前の数値には、旧関金町を含まない。</t>
  </si>
  <si>
    <t>＊1 びん</t>
  </si>
  <si>
    <t>入所人員</t>
  </si>
  <si>
    <t>　（資料）　倉吉保健所</t>
  </si>
  <si>
    <t>平成17年は、倉吉市と旧関金町を合算した数値である。</t>
  </si>
  <si>
    <t>　うち男</t>
  </si>
  <si>
    <t>（旧関金町）</t>
  </si>
  <si>
    <t>13年度</t>
  </si>
  <si>
    <t>＊1　</t>
  </si>
  <si>
    <t>平成11年度</t>
  </si>
  <si>
    <t>上灘土地区画整理事業</t>
  </si>
  <si>
    <t>人</t>
  </si>
  <si>
    <t>被保険者数</t>
  </si>
  <si>
    <t>区分</t>
  </si>
  <si>
    <t>木材取引税</t>
  </si>
  <si>
    <t>市民課</t>
  </si>
  <si>
    <t>平成20年度</t>
  </si>
  <si>
    <t>　食品
　リサイクル</t>
  </si>
  <si>
    <t>平成13年度</t>
  </si>
  <si>
    <t>（ｅ）</t>
  </si>
  <si>
    <t>平成15年</t>
  </si>
  <si>
    <t>小鴨財産区</t>
  </si>
  <si>
    <t>供用開始世帯数</t>
  </si>
  <si>
    <t>（12/31現在）58</t>
  </si>
  <si>
    <t>平成16年</t>
  </si>
</sst>
</file>

<file path=xl/styles.xml><?xml version="1.0" encoding="utf-8"?>
<styleSheet xmlns="http://schemas.openxmlformats.org/spreadsheetml/2006/main">
  <numFmts count="26">
    <numFmt numFmtId="7" formatCode="&quot;\&quot;#,##0.00;&quot;\&quot;\-#,##0.00"/>
    <numFmt numFmtId="8" formatCode="&quot;\&quot;#,##0.00;[Red]&quot;\&quot;\-#,##0.00"/>
    <numFmt numFmtId="5" formatCode="&quot;\&quot;#,##0;&quot;\&quot;\-#,##0"/>
    <numFmt numFmtId="6" formatCode="&quot;\&quot;#,##0;[Red]&quot;\&quot;\-#,##0"/>
    <numFmt numFmtId="26" formatCode="\$#,##0.00_);[Red]\(\$#,##0.00\)"/>
    <numFmt numFmtId="25" formatCode="\$#,##0.00_);\(\$#,##0.00\)"/>
    <numFmt numFmtId="24" formatCode="\$#,##0_);[Red]\(\$#,##0\)"/>
    <numFmt numFmtId="23" formatCode="\$#,##0_);\(\$#,##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quot;△ &quot;#,##0"/>
    <numFmt numFmtId="177" formatCode="#,##0_ "/>
    <numFmt numFmtId="178" formatCode="#,##0.0_ "/>
    <numFmt numFmtId="179" formatCode="#,##0.00_ "/>
    <numFmt numFmtId="180" formatCode="0.0_ "/>
    <numFmt numFmtId="181" formatCode="#,##0.0;&quot;△ &quot;#,##0.0"/>
    <numFmt numFmtId="182" formatCode="#,##0.0;[Red]\-#,##0.0"/>
    <numFmt numFmtId="183" formatCode="#,##0_);[Red]\(#,##0\)"/>
    <numFmt numFmtId="184" formatCode="0.00_ "/>
    <numFmt numFmtId="185" formatCode="#,##0.0;[Red]#,##0.0"/>
    <numFmt numFmtId="186" formatCode="#,##0;[Red]#,##0"/>
    <numFmt numFmtId="187" formatCode="0.0;&quot;△ &quot;0.0"/>
    <numFmt numFmtId="188" formatCode="#,##0.0"/>
    <numFmt numFmtId="189" formatCode="#,##0.000;&quot;△ &quot;#,##0.000"/>
  </numFmts>
  <fonts count="38">
    <font>
      <sz val="11"/>
      <name val="ＭＳ Ｐゴシック"/>
      <family val="0"/>
    </font>
    <font>
      <b/>
      <sz val="11"/>
      <name val="ＭＳ Ｐゴシック"/>
      <family val="0"/>
    </font>
    <font>
      <i/>
      <sz val="11"/>
      <name val="ＭＳ Ｐゴシック"/>
      <family val="0"/>
    </font>
    <font>
      <b/>
      <i/>
      <sz val="11"/>
      <name val="ＭＳ Ｐゴシック"/>
      <family val="0"/>
    </font>
    <font>
      <sz val="10.5"/>
      <name val="ＭＳ Ｐ明朝"/>
      <family val="0"/>
    </font>
    <font>
      <sz val="11"/>
      <color indexed="8"/>
      <name val="ＭＳ Ｐゴシック"/>
      <family val="0"/>
    </font>
    <font>
      <sz val="8"/>
      <name val="ＭＳ Ｐ明朝"/>
      <family val="0"/>
    </font>
    <font>
      <sz val="11"/>
      <color indexed="9"/>
      <name val="ＭＳ Ｐゴシック"/>
      <family val="0"/>
    </font>
    <font>
      <sz val="10.5"/>
      <name val="ＭＳ Ｐゴシック"/>
      <family val="0"/>
    </font>
    <font>
      <sz val="11"/>
      <color indexed="60"/>
      <name val="ＭＳ Ｐゴシック"/>
      <family val="0"/>
    </font>
    <font>
      <sz val="9"/>
      <name val="ＭＳ Ｐゴシック"/>
      <family val="0"/>
    </font>
    <font>
      <b/>
      <sz val="18"/>
      <color indexed="56"/>
      <name val="ＭＳ Ｐゴシック"/>
      <family val="0"/>
    </font>
    <font>
      <u val="single"/>
      <sz val="10"/>
      <name val="ＭＳ Ｐ明朝"/>
      <family val="0"/>
    </font>
    <font>
      <b/>
      <sz val="11"/>
      <color indexed="9"/>
      <name val="ＭＳ Ｐゴシック"/>
      <family val="0"/>
    </font>
    <font>
      <sz val="12"/>
      <name val="ＭＳ Ｐゴシック"/>
      <family val="0"/>
    </font>
    <font>
      <sz val="11"/>
      <color indexed="52"/>
      <name val="ＭＳ Ｐゴシック"/>
      <family val="0"/>
    </font>
    <font>
      <sz val="11"/>
      <color indexed="10"/>
      <name val="ＭＳ Ｐ明朝"/>
      <family val="0"/>
    </font>
    <font>
      <sz val="11"/>
      <color indexed="62"/>
      <name val="ＭＳ Ｐゴシック"/>
      <family val="0"/>
    </font>
    <font>
      <b/>
      <sz val="11"/>
      <color indexed="63"/>
      <name val="ＭＳ Ｐゴシック"/>
      <family val="0"/>
    </font>
    <font>
      <sz val="7.5"/>
      <name val="ＭＳ Ｐ明朝"/>
      <family val="0"/>
    </font>
    <font>
      <sz val="11"/>
      <color indexed="20"/>
      <name val="ＭＳ Ｐゴシック"/>
      <family val="0"/>
    </font>
    <font>
      <sz val="11"/>
      <color indexed="17"/>
      <name val="ＭＳ Ｐゴシック"/>
      <family val="0"/>
    </font>
    <font>
      <sz val="9"/>
      <color indexed="10"/>
      <name val="ＭＳ Ｐ明朝"/>
      <family val="0"/>
    </font>
    <font>
      <b/>
      <sz val="15"/>
      <color indexed="56"/>
      <name val="ＭＳ Ｐゴシック"/>
      <family val="0"/>
    </font>
    <font>
      <sz val="11"/>
      <color indexed="23"/>
      <name val="ＭＳ Ｐ明朝"/>
      <family val="0"/>
    </font>
    <font>
      <b/>
      <sz val="13"/>
      <color indexed="56"/>
      <name val="ＭＳ Ｐゴシック"/>
      <family val="0"/>
    </font>
    <font>
      <sz val="10.5"/>
      <color indexed="10"/>
      <name val="ＭＳ Ｐ明朝"/>
      <family val="0"/>
    </font>
    <font>
      <b/>
      <sz val="11"/>
      <color indexed="56"/>
      <name val="ＭＳ Ｐゴシック"/>
      <family val="0"/>
    </font>
    <font>
      <sz val="7"/>
      <name val="ＭＳ Ｐ明朝"/>
      <family val="0"/>
    </font>
    <font>
      <b/>
      <sz val="11"/>
      <color indexed="52"/>
      <name val="ＭＳ Ｐゴシック"/>
      <family val="0"/>
    </font>
    <font>
      <i/>
      <sz val="11"/>
      <color indexed="23"/>
      <name val="ＭＳ Ｐゴシック"/>
      <family val="0"/>
    </font>
    <font>
      <sz val="6"/>
      <name val="ＭＳ Ｐ明朝"/>
      <family val="0"/>
    </font>
    <font>
      <sz val="11"/>
      <color indexed="10"/>
      <name val="ＭＳ Ｐゴシック"/>
      <family val="0"/>
    </font>
    <font>
      <b/>
      <sz val="11"/>
      <color indexed="8"/>
      <name val="ＭＳ Ｐゴシック"/>
      <family val="0"/>
    </font>
    <font>
      <sz val="11"/>
      <name val="ＭＳ Ｐ明朝"/>
      <family val="0"/>
    </font>
    <font>
      <sz val="10"/>
      <name val="ＭＳ Ｐ明朝"/>
      <family val="0"/>
    </font>
    <font>
      <sz val="9"/>
      <name val="ＭＳ Ｐ明朝"/>
      <family val="0"/>
    </font>
    <font>
      <sz val="10"/>
      <name val="ＭＳ 明朝"/>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thin"/>
      <top>
        <color indexed="63"/>
      </top>
      <bottom style="medium"/>
    </border>
    <border>
      <left style="thin"/>
      <right style="thin"/>
      <top>
        <color indexed="63"/>
      </top>
      <bottom style="medium"/>
    </border>
    <border>
      <left style="thin"/>
      <right style="hair"/>
      <top style="hair"/>
      <bottom style="medium"/>
    </border>
    <border>
      <left style="hair"/>
      <right style="thin"/>
      <top style="hair"/>
      <bottom style="medium"/>
    </border>
    <border>
      <left style="thin"/>
      <right style="medium"/>
      <top>
        <color indexed="63"/>
      </top>
      <bottom style="medium"/>
    </border>
    <border>
      <left style="medium"/>
      <right style="thin"/>
      <top style="medium"/>
      <bottom style="thin"/>
    </border>
    <border>
      <left style="thin"/>
      <right>
        <color indexed="63"/>
      </right>
      <top style="medium"/>
      <bottom style="thin"/>
    </border>
    <border>
      <left>
        <color indexed="63"/>
      </left>
      <right style="double"/>
      <top style="medium"/>
      <bottom style="thin"/>
    </border>
    <border>
      <left>
        <color indexed="63"/>
      </left>
      <right style="thin"/>
      <top style="medium"/>
      <bottom style="thin"/>
    </border>
    <border>
      <left style="thin"/>
      <right style="thin"/>
      <top style="medium"/>
      <bottom style="thin"/>
    </border>
    <border>
      <left style="thin"/>
      <right style="hair"/>
      <top style="medium"/>
      <bottom style="thin"/>
    </border>
    <border>
      <left style="hair"/>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thin"/>
      <top style="thin"/>
      <bottom style="thin"/>
    </border>
    <border>
      <left style="thin"/>
      <right style="thin"/>
      <top style="thin"/>
      <bottom style="thin"/>
    </border>
    <border>
      <left style="thin"/>
      <right style="hair"/>
      <top style="thin"/>
      <bottom style="thin"/>
    </border>
    <border>
      <left style="hair"/>
      <right style="thin"/>
      <top style="thin"/>
      <bottom style="thin"/>
    </border>
    <border>
      <left style="thin"/>
      <right style="medium"/>
      <top style="thin"/>
      <bottom style="thin"/>
    </border>
    <border>
      <left style="medium"/>
      <right style="thin"/>
      <top>
        <color indexed="63"/>
      </top>
      <bottom>
        <color indexed="63"/>
      </bottom>
    </border>
    <border>
      <left style="thin"/>
      <right>
        <color indexed="63"/>
      </right>
      <top style="thin"/>
      <bottom style="hair"/>
    </border>
    <border>
      <left>
        <color indexed="63"/>
      </left>
      <right style="double"/>
      <top style="thin"/>
      <bottom style="hair"/>
    </border>
    <border>
      <left>
        <color indexed="63"/>
      </left>
      <right style="thin"/>
      <top style="thin"/>
      <bottom style="hair"/>
    </border>
    <border>
      <left style="thin"/>
      <right style="thin"/>
      <top style="thin"/>
      <bottom style="hair"/>
    </border>
    <border>
      <left style="thin"/>
      <right style="hair"/>
      <top style="thin"/>
      <bottom style="hair"/>
    </border>
    <border>
      <left style="hair"/>
      <right style="thin"/>
      <top style="thin"/>
      <bottom style="hair"/>
    </border>
    <border>
      <left style="thin"/>
      <right style="medium"/>
      <top style="thin"/>
      <bottom style="hair"/>
    </border>
    <border>
      <left style="thin"/>
      <right>
        <color indexed="63"/>
      </right>
      <top style="hair"/>
      <bottom style="hair"/>
    </border>
    <border>
      <left>
        <color indexed="63"/>
      </left>
      <right style="double"/>
      <top style="hair"/>
      <bottom style="hair"/>
    </border>
    <border>
      <left>
        <color indexed="63"/>
      </left>
      <right style="thin"/>
      <top style="hair"/>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medium"/>
      <top style="hair"/>
      <bottom style="hair"/>
    </border>
    <border>
      <left style="medium"/>
      <right style="thin"/>
      <top>
        <color indexed="63"/>
      </top>
      <bottom style="thin"/>
    </border>
    <border>
      <left style="thin"/>
      <right>
        <color indexed="63"/>
      </right>
      <top style="hair"/>
      <bottom style="thin"/>
    </border>
    <border>
      <left>
        <color indexed="63"/>
      </left>
      <right style="double"/>
      <top style="hair"/>
      <bottom style="thin"/>
    </border>
    <border>
      <left>
        <color indexed="63"/>
      </left>
      <right style="thin"/>
      <top style="hair"/>
      <bottom style="thin"/>
    </border>
    <border>
      <left style="thin"/>
      <right style="thin"/>
      <top style="hair"/>
      <bottom style="thin"/>
    </border>
    <border>
      <left style="thin"/>
      <right style="hair"/>
      <top style="hair"/>
      <bottom style="thin"/>
    </border>
    <border>
      <left style="hair"/>
      <right style="thin"/>
      <top style="hair"/>
      <bottom style="thin"/>
    </border>
    <border>
      <left style="thin"/>
      <right style="medium"/>
      <top style="hair"/>
      <bottom style="thin"/>
    </border>
    <border>
      <left style="medium"/>
      <right style="thin"/>
      <top>
        <color indexed="63"/>
      </top>
      <bottom style="medium"/>
    </border>
    <border>
      <left style="thin"/>
      <right>
        <color indexed="63"/>
      </right>
      <top style="hair"/>
      <bottom style="medium"/>
    </border>
    <border>
      <left>
        <color indexed="63"/>
      </left>
      <right style="double"/>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color indexed="63"/>
      </left>
      <right style="hair"/>
      <top style="hair"/>
      <bottom style="medium"/>
    </border>
    <border>
      <left style="hair"/>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style="medium"/>
      <top style="thin"/>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medium"/>
      <right style="hair"/>
      <top>
        <color indexed="63"/>
      </top>
      <bottom style="thin"/>
    </border>
    <border>
      <left>
        <color indexed="63"/>
      </left>
      <right style="hair"/>
      <top style="hair"/>
      <bottom style="thin"/>
    </border>
    <border>
      <left style="hair"/>
      <right>
        <color indexed="63"/>
      </right>
      <top style="hair"/>
      <bottom style="thin"/>
    </border>
    <border>
      <left style="medium"/>
      <right style="hair"/>
      <top>
        <color indexed="63"/>
      </top>
      <bottom style="medium"/>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hair"/>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style="double"/>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double"/>
      <top>
        <color indexed="63"/>
      </top>
      <bottom>
        <color indexed="63"/>
      </bottom>
    </border>
    <border>
      <left>
        <color indexed="63"/>
      </left>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color indexed="63"/>
      </top>
      <bottom>
        <color indexed="63"/>
      </bottom>
    </border>
    <border>
      <left>
        <color indexed="63"/>
      </left>
      <right style="double"/>
      <top style="hair"/>
      <bottom>
        <color indexed="63"/>
      </bottom>
    </border>
    <border>
      <left style="medium"/>
      <right>
        <color indexed="63"/>
      </right>
      <top style="hair"/>
      <bottom style="medium"/>
    </border>
    <border>
      <left>
        <color indexed="63"/>
      </left>
      <right style="medium"/>
      <top style="hair"/>
      <bottom style="medium"/>
    </border>
    <border>
      <left style="medium"/>
      <right>
        <color indexed="63"/>
      </right>
      <top style="hair"/>
      <bottom>
        <color indexed="63"/>
      </bottom>
    </border>
    <border>
      <left style="hair"/>
      <right style="double"/>
      <top style="hair"/>
      <bottom style="hair"/>
    </border>
    <border>
      <left>
        <color indexed="63"/>
      </left>
      <right style="medium"/>
      <top style="hair"/>
      <bottom>
        <color indexed="63"/>
      </bottom>
    </border>
    <border>
      <left>
        <color indexed="63"/>
      </left>
      <right style="medium"/>
      <top style="medium"/>
      <bottom style="hair"/>
    </border>
    <border>
      <left>
        <color indexed="63"/>
      </left>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color indexed="63"/>
      </top>
      <bottom>
        <color indexed="63"/>
      </bottom>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medium"/>
      <right>
        <color indexed="63"/>
      </right>
      <top style="medium"/>
      <bottom style="hair"/>
    </border>
    <border>
      <left>
        <color indexed="63"/>
      </left>
      <right style="double"/>
      <top style="medium"/>
      <bottom style="hair"/>
    </border>
    <border>
      <left>
        <color indexed="63"/>
      </left>
      <right style="hair"/>
      <top style="medium"/>
      <bottom style="hair"/>
    </border>
    <border>
      <left style="hair"/>
      <right>
        <color indexed="63"/>
      </right>
      <top style="medium"/>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medium"/>
      <bottom style="thin"/>
    </border>
    <border>
      <left>
        <color indexed="63"/>
      </left>
      <right style="medium"/>
      <top style="medium"/>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color indexed="63"/>
      </left>
      <right style="medium"/>
      <top style="thin"/>
      <bottom>
        <color indexed="63"/>
      </bottom>
    </border>
    <border>
      <left style="hair"/>
      <right style="hair"/>
      <top style="hair"/>
      <bottom style="hair"/>
    </border>
    <border>
      <left style="medium"/>
      <right>
        <color indexed="63"/>
      </right>
      <top>
        <color indexed="63"/>
      </top>
      <bottom style="thin"/>
    </border>
    <border>
      <left style="hair"/>
      <right style="hair"/>
      <top style="hair"/>
      <bottom style="thin"/>
    </border>
    <border>
      <left style="hair"/>
      <right style="double"/>
      <top style="hair"/>
      <bottom style="thin"/>
    </border>
    <border>
      <left>
        <color indexed="63"/>
      </left>
      <right style="medium"/>
      <top style="hair"/>
      <bottom style="thin"/>
    </border>
    <border>
      <left style="hair"/>
      <right style="hair"/>
      <top style="hair"/>
      <bottom style="medium"/>
    </border>
    <border>
      <left style="hair"/>
      <right style="double"/>
      <top style="hair"/>
      <bottom style="medium"/>
    </border>
    <border>
      <left style="hair"/>
      <right style="medium"/>
      <top style="medium"/>
      <bottom style="thin"/>
    </border>
    <border>
      <left style="hair"/>
      <right style="thin"/>
      <top>
        <color indexed="63"/>
      </top>
      <bottom style="hair"/>
    </border>
    <border>
      <left style="thin"/>
      <right style="hair"/>
      <top>
        <color indexed="63"/>
      </top>
      <bottom style="hair"/>
    </border>
    <border>
      <left style="hair"/>
      <right style="hair"/>
      <top style="thin"/>
      <bottom style="hair"/>
    </border>
    <border>
      <left style="thin"/>
      <right style="hair"/>
      <top>
        <color indexed="63"/>
      </top>
      <bottom>
        <color indexed="63"/>
      </bottom>
    </border>
    <border>
      <left style="hair"/>
      <right style="thin"/>
      <top>
        <color indexed="63"/>
      </top>
      <bottom>
        <color indexed="63"/>
      </bottom>
    </border>
    <border>
      <left style="hair"/>
      <right style="hair"/>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color indexed="63"/>
      </right>
      <top style="thin"/>
      <bottom style="thin"/>
    </border>
    <border>
      <left style="medium"/>
      <right style="double"/>
      <top style="medium"/>
      <bottom>
        <color indexed="63"/>
      </bottom>
    </border>
    <border>
      <left>
        <color indexed="63"/>
      </left>
      <right style="hair"/>
      <top style="medium"/>
      <bottom>
        <color indexed="63"/>
      </bottom>
    </border>
    <border>
      <left style="hair"/>
      <right>
        <color indexed="63"/>
      </right>
      <top style="medium"/>
      <bottom>
        <color indexed="63"/>
      </bottom>
    </border>
    <border>
      <left style="medium"/>
      <right style="double"/>
      <top>
        <color indexed="63"/>
      </top>
      <bottom>
        <color indexed="63"/>
      </bottom>
    </border>
    <border>
      <left style="thin"/>
      <right style="hair"/>
      <top style="hair"/>
      <bottom>
        <color indexed="63"/>
      </bottom>
    </border>
    <border>
      <left style="hair"/>
      <right style="thin"/>
      <top style="hair"/>
      <bottom>
        <color indexed="63"/>
      </bottom>
    </border>
    <border>
      <left style="hair"/>
      <right style="medium"/>
      <top style="hair"/>
      <bottom>
        <color indexed="63"/>
      </bottom>
    </border>
    <border>
      <left style="medium"/>
      <right style="double"/>
      <top>
        <color indexed="63"/>
      </top>
      <bottom style="medium"/>
    </border>
    <border>
      <left style="medium"/>
      <right style="double"/>
      <top style="medium"/>
      <bottom style="hair"/>
    </border>
    <border>
      <left style="thin"/>
      <right style="hair"/>
      <top style="medium"/>
      <bottom style="hair"/>
    </border>
    <border>
      <left style="hair"/>
      <right style="thin"/>
      <top style="medium"/>
      <bottom style="hair"/>
    </border>
    <border>
      <left style="hair"/>
      <right style="medium"/>
      <top style="medium"/>
      <bottom style="hair"/>
    </border>
    <border>
      <left style="medium"/>
      <right style="double"/>
      <top style="hair"/>
      <bottom style="hair"/>
    </border>
    <border>
      <left style="hair"/>
      <right style="medium"/>
      <top style="hair"/>
      <bottom style="hair"/>
    </border>
    <border>
      <left style="double"/>
      <right style="hair"/>
      <top style="hair"/>
      <bottom style="hair"/>
    </border>
    <border>
      <left style="medium"/>
      <right style="double"/>
      <top style="hair"/>
      <bottom>
        <color indexed="63"/>
      </bottom>
    </border>
    <border>
      <left style="double"/>
      <right style="hair"/>
      <top style="hair"/>
      <bottom>
        <color indexed="63"/>
      </bottom>
    </border>
    <border>
      <left style="medium"/>
      <right style="double"/>
      <top style="hair"/>
      <bottom style="medium"/>
    </border>
    <border>
      <left style="double"/>
      <right style="hair"/>
      <top style="hair"/>
      <bottom style="medium"/>
    </border>
    <border>
      <left style="hair"/>
      <right style="medium"/>
      <top style="hair"/>
      <bottom style="medium"/>
    </border>
    <border>
      <left style="medium"/>
      <right>
        <color indexed="63"/>
      </right>
      <top style="medium"/>
      <bottom style="medium"/>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double"/>
      <right style="thin"/>
      <top style="medium"/>
      <bottom>
        <color indexed="63"/>
      </bottom>
    </border>
    <border>
      <left style="double"/>
      <right style="thin"/>
      <top style="thin"/>
      <bottom style="hair"/>
    </border>
    <border>
      <left>
        <color indexed="63"/>
      </left>
      <right>
        <color indexed="63"/>
      </right>
      <top style="thin"/>
      <bottom style="hair"/>
    </border>
    <border>
      <left style="double"/>
      <right style="thin"/>
      <top style="hair"/>
      <bottom style="thin"/>
    </border>
    <border>
      <left>
        <color indexed="63"/>
      </left>
      <right>
        <color indexed="63"/>
      </right>
      <top style="hair"/>
      <bottom style="thin"/>
    </border>
    <border>
      <left style="double"/>
      <right style="thin"/>
      <top style="thin"/>
      <bottom>
        <color indexed="63"/>
      </bottom>
    </border>
    <border>
      <left style="double"/>
      <right style="thin"/>
      <top style="hair"/>
      <bottom style="hair"/>
    </border>
    <border>
      <left style="medium"/>
      <right style="hair"/>
      <top>
        <color indexed="63"/>
      </top>
      <bottom style="hair"/>
    </border>
    <border>
      <left style="double"/>
      <right style="thin"/>
      <top>
        <color indexed="63"/>
      </top>
      <bottom style="hair"/>
    </border>
    <border>
      <left style="thin"/>
      <right style="thin"/>
      <top>
        <color indexed="63"/>
      </top>
      <bottom style="hair"/>
    </border>
    <border>
      <left style="thin"/>
      <right style="medium"/>
      <top>
        <color indexed="63"/>
      </top>
      <bottom style="hair"/>
    </border>
    <border>
      <left style="medium"/>
      <right style="hair"/>
      <top style="hair"/>
      <bottom style="medium"/>
    </border>
    <border>
      <left style="double"/>
      <right style="thin"/>
      <top style="hair"/>
      <bottom style="medium"/>
    </border>
    <border>
      <left style="thin"/>
      <right style="thin"/>
      <top style="medium"/>
      <bottom style="hair"/>
    </border>
    <border>
      <left style="hair"/>
      <right style="hair"/>
      <top style="medium"/>
      <bottom style="hair"/>
    </border>
    <border>
      <left style="thin"/>
      <right style="medium"/>
      <top style="medium"/>
      <bottom style="hair"/>
    </border>
    <border>
      <left style="double"/>
      <right style="hair"/>
      <top>
        <color indexed="63"/>
      </top>
      <bottom style="medium"/>
    </border>
    <border>
      <left style="medium"/>
      <right style="hair"/>
      <top style="hair"/>
      <bottom style="hair"/>
    </border>
    <border>
      <left style="thin"/>
      <right style="thin"/>
      <top style="hair"/>
      <bottom>
        <color indexed="63"/>
      </bottom>
    </border>
    <border>
      <left style="hair"/>
      <right style="hair"/>
      <top style="hair"/>
      <bottom>
        <color indexed="63"/>
      </bottom>
    </border>
    <border>
      <left style="medium"/>
      <right>
        <color indexed="63"/>
      </right>
      <top style="thin"/>
      <bottom style="hair"/>
    </border>
    <border>
      <left style="hair"/>
      <right style="double"/>
      <top style="thin"/>
      <bottom style="hair"/>
    </border>
    <border>
      <left>
        <color indexed="63"/>
      </left>
      <right style="medium"/>
      <top style="thin"/>
      <bottom style="hair"/>
    </border>
    <border>
      <left style="medium"/>
      <right>
        <color indexed="63"/>
      </right>
      <top style="hair"/>
      <bottom style="thin"/>
    </border>
    <border>
      <left>
        <color indexed="63"/>
      </left>
      <right style="double"/>
      <top style="medium"/>
      <bottom style="medium"/>
    </border>
    <border>
      <left>
        <color indexed="63"/>
      </left>
      <right style="medium"/>
      <top style="medium"/>
      <bottom style="medium"/>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7" fillId="12" borderId="0" applyNumberFormat="0" applyBorder="0" applyAlignment="0" applyProtection="0"/>
    <xf numFmtId="0" fontId="6" fillId="9" borderId="0" applyNumberFormat="0" applyBorder="0" applyAlignment="0" applyProtection="0"/>
    <xf numFmtId="0" fontId="7" fillId="9"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9" borderId="0" applyNumberFormat="0" applyBorder="0" applyAlignment="0" applyProtection="0"/>
    <xf numFmtId="0" fontId="7" fillId="19"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20" borderId="0" applyNumberFormat="0" applyBorder="0" applyAlignment="0" applyProtection="0"/>
    <xf numFmtId="0" fontId="7" fillId="20"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1" borderId="1" applyNumberFormat="0" applyAlignment="0" applyProtection="0"/>
    <xf numFmtId="0" fontId="13" fillId="21" borderId="1" applyNumberFormat="0" applyAlignment="0" applyProtection="0"/>
    <xf numFmtId="9" fontId="1" fillId="0" borderId="0" applyFont="0" applyFill="0" applyBorder="0" applyAlignment="0" applyProtection="0"/>
    <xf numFmtId="9" fontId="0" fillId="0" borderId="0" applyFont="0" applyFill="0" applyBorder="0" applyAlignment="0" applyProtection="0"/>
    <xf numFmtId="0" fontId="1" fillId="22" borderId="2" applyNumberFormat="0" applyFont="0" applyAlignment="0" applyProtection="0"/>
    <xf numFmtId="0" fontId="0" fillId="22" borderId="2" applyNumberFormat="0" applyFont="0" applyAlignment="0" applyProtection="0"/>
    <xf numFmtId="0" fontId="14" fillId="0" borderId="3" applyNumberFormat="0" applyFill="0" applyAlignment="0" applyProtection="0"/>
    <xf numFmtId="0" fontId="15" fillId="0" borderId="3" applyNumberFormat="0" applyFill="0" applyAlignment="0" applyProtection="0"/>
    <xf numFmtId="0" fontId="16" fillId="7" borderId="4" applyNumberFormat="0" applyAlignment="0" applyProtection="0"/>
    <xf numFmtId="0" fontId="17" fillId="7" borderId="4" applyNumberFormat="0" applyAlignment="0" applyProtection="0"/>
    <xf numFmtId="0" fontId="16" fillId="23" borderId="5" applyNumberFormat="0" applyAlignment="0" applyProtection="0"/>
    <xf numFmtId="0" fontId="18" fillId="23" borderId="5" applyNumberFormat="0" applyAlignment="0" applyProtection="0"/>
    <xf numFmtId="0" fontId="19" fillId="3" borderId="0" applyNumberFormat="0" applyBorder="0" applyAlignment="0" applyProtection="0"/>
    <xf numFmtId="0" fontId="20" fillId="3" borderId="0" applyNumberFormat="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4" borderId="0" applyNumberFormat="0" applyBorder="0" applyAlignment="0" applyProtection="0"/>
    <xf numFmtId="0" fontId="21" fillId="4" borderId="0" applyNumberFormat="0" applyBorder="0" applyAlignment="0" applyProtection="0"/>
    <xf numFmtId="0" fontId="22"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7"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3" borderId="4" applyNumberFormat="0" applyAlignment="0" applyProtection="0"/>
    <xf numFmtId="0" fontId="29" fillId="23" borderId="4" applyNumberFormat="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2" fillId="0" borderId="9" applyNumberFormat="0" applyFill="0" applyAlignment="0" applyProtection="0"/>
    <xf numFmtId="0" fontId="33" fillId="0" borderId="9" applyNumberFormat="0" applyFill="0" applyAlignment="0" applyProtection="0"/>
  </cellStyleXfs>
  <cellXfs count="995">
    <xf numFmtId="0" fontId="0" fillId="0" borderId="0" xfId="0" applyAlignment="1">
      <alignment/>
    </xf>
    <xf numFmtId="0" fontId="34" fillId="0" borderId="0" xfId="0" applyFont="1" applyAlignment="1">
      <alignment vertical="center"/>
    </xf>
    <xf numFmtId="0" fontId="35" fillId="0" borderId="0" xfId="0" applyFont="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34" fillId="0" borderId="0" xfId="0" applyFont="1" applyAlignment="1">
      <alignment horizontal="right" vertical="center"/>
    </xf>
    <xf numFmtId="0" fontId="34" fillId="0" borderId="0" xfId="0" applyFont="1" applyBorder="1" applyAlignment="1">
      <alignment horizontal="right" vertical="center"/>
    </xf>
    <xf numFmtId="0" fontId="35" fillId="0" borderId="0" xfId="0" applyFont="1" applyAlignment="1">
      <alignment horizontal="right"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shrinkToFit="1"/>
    </xf>
    <xf numFmtId="0" fontId="34" fillId="0" borderId="23" xfId="0" applyFont="1" applyBorder="1" applyAlignment="1">
      <alignment horizontal="center" vertical="center" shrinkToFit="1"/>
    </xf>
    <xf numFmtId="0" fontId="34" fillId="0" borderId="24" xfId="0" applyFont="1" applyBorder="1" applyAlignment="1">
      <alignment horizontal="justify" vertical="center"/>
    </xf>
    <xf numFmtId="0" fontId="34" fillId="0" borderId="25" xfId="0" applyFont="1" applyBorder="1" applyAlignment="1">
      <alignment vertical="center"/>
    </xf>
    <xf numFmtId="0" fontId="34" fillId="0" borderId="26" xfId="0" applyFont="1" applyBorder="1" applyAlignment="1">
      <alignment vertical="center"/>
    </xf>
    <xf numFmtId="176" fontId="35" fillId="0" borderId="27" xfId="0" applyNumberFormat="1" applyFont="1" applyBorder="1" applyAlignment="1">
      <alignment horizontal="right" vertical="top"/>
    </xf>
    <xf numFmtId="176" fontId="35" fillId="0" borderId="28" xfId="0" applyNumberFormat="1" applyFont="1" applyBorder="1" applyAlignment="1">
      <alignment horizontal="right" vertical="top"/>
    </xf>
    <xf numFmtId="176" fontId="35" fillId="0" borderId="28" xfId="0" applyNumberFormat="1" applyFont="1" applyBorder="1" applyAlignment="1">
      <alignment horizontal="right" vertical="center"/>
    </xf>
    <xf numFmtId="176" fontId="35" fillId="0" borderId="29" xfId="0" applyNumberFormat="1" applyFont="1" applyBorder="1" applyAlignment="1">
      <alignment horizontal="right" vertical="center"/>
    </xf>
    <xf numFmtId="176" fontId="35" fillId="0" borderId="30" xfId="0" applyNumberFormat="1" applyFont="1" applyBorder="1" applyAlignment="1">
      <alignment horizontal="right" vertical="center"/>
    </xf>
    <xf numFmtId="176" fontId="35" fillId="0" borderId="31" xfId="0" applyNumberFormat="1" applyFont="1" applyBorder="1" applyAlignment="1">
      <alignment horizontal="right" vertical="center"/>
    </xf>
    <xf numFmtId="0" fontId="34" fillId="0" borderId="32" xfId="0" applyFont="1" applyBorder="1" applyAlignment="1">
      <alignment horizontal="justify" vertical="center"/>
    </xf>
    <xf numFmtId="0" fontId="34" fillId="0" borderId="33" xfId="0" applyFont="1" applyBorder="1" applyAlignment="1">
      <alignment vertical="center"/>
    </xf>
    <xf numFmtId="0" fontId="34" fillId="0" borderId="34" xfId="0" applyFont="1" applyBorder="1" applyAlignment="1">
      <alignment vertical="center"/>
    </xf>
    <xf numFmtId="176" fontId="35" fillId="0" borderId="35" xfId="0" applyNumberFormat="1" applyFont="1" applyBorder="1" applyAlignment="1">
      <alignment horizontal="right" vertical="top"/>
    </xf>
    <xf numFmtId="176" fontId="35" fillId="0" borderId="36" xfId="0" applyNumberFormat="1" applyFont="1" applyBorder="1" applyAlignment="1">
      <alignment horizontal="right" vertical="top"/>
    </xf>
    <xf numFmtId="176" fontId="35" fillId="0" borderId="36" xfId="0" applyNumberFormat="1" applyFont="1" applyBorder="1" applyAlignment="1">
      <alignment horizontal="right" vertical="center"/>
    </xf>
    <xf numFmtId="176" fontId="35" fillId="0" borderId="37" xfId="0" applyNumberFormat="1" applyFont="1" applyBorder="1" applyAlignment="1">
      <alignment horizontal="right" vertical="center"/>
    </xf>
    <xf numFmtId="176" fontId="35" fillId="0" borderId="38" xfId="0" applyNumberFormat="1" applyFont="1" applyBorder="1" applyAlignment="1">
      <alignment horizontal="right" vertical="center"/>
    </xf>
    <xf numFmtId="176" fontId="35" fillId="0" borderId="39" xfId="0" applyNumberFormat="1" applyFont="1" applyBorder="1" applyAlignment="1">
      <alignment horizontal="right" vertical="center"/>
    </xf>
    <xf numFmtId="0" fontId="34" fillId="0" borderId="40" xfId="0" applyFont="1" applyBorder="1" applyAlignment="1">
      <alignment horizontal="justify" vertical="center"/>
    </xf>
    <xf numFmtId="0" fontId="34" fillId="0" borderId="41" xfId="0" applyFont="1" applyBorder="1" applyAlignment="1">
      <alignment horizontal="justify" vertical="center"/>
    </xf>
    <xf numFmtId="0" fontId="34" fillId="0" borderId="42" xfId="0" applyFont="1" applyBorder="1" applyAlignment="1">
      <alignment horizontal="justify" vertical="center"/>
    </xf>
    <xf numFmtId="176" fontId="35" fillId="0" borderId="43" xfId="0" applyNumberFormat="1" applyFont="1" applyBorder="1" applyAlignment="1">
      <alignment horizontal="right" vertical="top"/>
    </xf>
    <xf numFmtId="176" fontId="35" fillId="0" borderId="44" xfId="0" applyNumberFormat="1" applyFont="1" applyBorder="1" applyAlignment="1">
      <alignment horizontal="right" vertical="top"/>
    </xf>
    <xf numFmtId="176" fontId="35" fillId="0" borderId="44" xfId="0" applyNumberFormat="1" applyFont="1" applyBorder="1" applyAlignment="1">
      <alignment horizontal="right" vertical="center"/>
    </xf>
    <xf numFmtId="176" fontId="35" fillId="0" borderId="45" xfId="0" applyNumberFormat="1" applyFont="1" applyBorder="1" applyAlignment="1">
      <alignment horizontal="right" vertical="center"/>
    </xf>
    <xf numFmtId="176" fontId="35" fillId="0" borderId="46" xfId="0" applyNumberFormat="1" applyFont="1" applyBorder="1" applyAlignment="1">
      <alignment horizontal="right" vertical="center"/>
    </xf>
    <xf numFmtId="176" fontId="35" fillId="0" borderId="47" xfId="0" applyNumberFormat="1" applyFont="1" applyBorder="1" applyAlignment="1">
      <alignment horizontal="right" vertical="center"/>
    </xf>
    <xf numFmtId="0" fontId="34" fillId="0" borderId="48" xfId="0" applyFont="1" applyBorder="1" applyAlignment="1">
      <alignment horizontal="justify" vertical="center"/>
    </xf>
    <xf numFmtId="0" fontId="34" fillId="0" borderId="49" xfId="0" applyFont="1" applyBorder="1" applyAlignment="1">
      <alignment horizontal="justify" vertical="center"/>
    </xf>
    <xf numFmtId="176" fontId="35" fillId="0" borderId="50" xfId="0" applyNumberFormat="1" applyFont="1" applyBorder="1" applyAlignment="1">
      <alignment horizontal="right" vertical="top"/>
    </xf>
    <xf numFmtId="176" fontId="35" fillId="0" borderId="51" xfId="0" applyNumberFormat="1" applyFont="1" applyBorder="1" applyAlignment="1">
      <alignment horizontal="right" vertical="top"/>
    </xf>
    <xf numFmtId="176" fontId="35" fillId="0" borderId="51" xfId="0" applyNumberFormat="1" applyFont="1" applyBorder="1" applyAlignment="1">
      <alignment horizontal="right" vertical="center"/>
    </xf>
    <xf numFmtId="176" fontId="35" fillId="0" borderId="52" xfId="0" applyNumberFormat="1" applyFont="1" applyBorder="1" applyAlignment="1">
      <alignment horizontal="right" vertical="center"/>
    </xf>
    <xf numFmtId="176" fontId="35" fillId="0" borderId="53" xfId="0" applyNumberFormat="1" applyFont="1" applyBorder="1" applyAlignment="1">
      <alignment horizontal="right" vertical="center"/>
    </xf>
    <xf numFmtId="176" fontId="35" fillId="0" borderId="54" xfId="0" applyNumberFormat="1" applyFont="1" applyBorder="1" applyAlignment="1">
      <alignment horizontal="right" vertical="center"/>
    </xf>
    <xf numFmtId="0" fontId="34" fillId="0" borderId="0" xfId="0" applyFont="1" applyBorder="1" applyAlignment="1">
      <alignment vertical="center"/>
    </xf>
    <xf numFmtId="3" fontId="34" fillId="0" borderId="0" xfId="0" applyNumberFormat="1" applyFont="1" applyBorder="1" applyAlignment="1">
      <alignment horizontal="right" vertical="center"/>
    </xf>
    <xf numFmtId="0" fontId="34" fillId="0" borderId="55" xfId="0" applyFont="1" applyBorder="1" applyAlignment="1">
      <alignment horizontal="justify" vertical="center"/>
    </xf>
    <xf numFmtId="0" fontId="34" fillId="0" borderId="56" xfId="0" applyFont="1" applyBorder="1" applyAlignment="1">
      <alignment horizontal="justify" vertical="center"/>
    </xf>
    <xf numFmtId="0" fontId="34" fillId="0" borderId="57" xfId="0" applyFont="1" applyBorder="1" applyAlignment="1">
      <alignment horizontal="justify" vertical="center"/>
    </xf>
    <xf numFmtId="176" fontId="35" fillId="0" borderId="58" xfId="0" applyNumberFormat="1" applyFont="1" applyBorder="1" applyAlignment="1">
      <alignment horizontal="right" vertical="top"/>
    </xf>
    <xf numFmtId="176" fontId="35" fillId="0" borderId="59" xfId="0" applyNumberFormat="1" applyFont="1" applyBorder="1" applyAlignment="1">
      <alignment horizontal="right" vertical="top"/>
    </xf>
    <xf numFmtId="176" fontId="35" fillId="0" borderId="59" xfId="0" applyNumberFormat="1" applyFont="1" applyBorder="1" applyAlignment="1">
      <alignment horizontal="right" vertical="center"/>
    </xf>
    <xf numFmtId="176" fontId="35" fillId="0" borderId="60" xfId="0" applyNumberFormat="1" applyFont="1" applyBorder="1" applyAlignment="1">
      <alignment horizontal="right" vertical="center"/>
    </xf>
    <xf numFmtId="176" fontId="35" fillId="0" borderId="61" xfId="0" applyNumberFormat="1" applyFont="1" applyBorder="1" applyAlignment="1">
      <alignment horizontal="right" vertical="center"/>
    </xf>
    <xf numFmtId="176" fontId="35" fillId="0" borderId="62" xfId="0" applyNumberFormat="1" applyFont="1" applyBorder="1" applyAlignment="1">
      <alignment horizontal="right" vertical="center"/>
    </xf>
    <xf numFmtId="176" fontId="35" fillId="0" borderId="54" xfId="0" applyNumberFormat="1" applyFont="1" applyBorder="1" applyAlignment="1">
      <alignment horizontal="right" vertical="top"/>
    </xf>
    <xf numFmtId="0" fontId="34" fillId="0" borderId="63" xfId="0" applyFont="1" applyBorder="1" applyAlignment="1">
      <alignment horizontal="justify" vertical="center"/>
    </xf>
    <xf numFmtId="0" fontId="34" fillId="0" borderId="64" xfId="0" applyFont="1" applyBorder="1" applyAlignment="1">
      <alignment horizontal="justify" vertical="center"/>
    </xf>
    <xf numFmtId="0" fontId="34" fillId="0" borderId="65" xfId="0" applyFont="1" applyBorder="1" applyAlignment="1">
      <alignment horizontal="justify" vertical="center"/>
    </xf>
    <xf numFmtId="176" fontId="35" fillId="0" borderId="66" xfId="0" applyNumberFormat="1" applyFont="1" applyBorder="1" applyAlignment="1">
      <alignment horizontal="right" vertical="top"/>
    </xf>
    <xf numFmtId="176" fontId="35" fillId="0" borderId="67" xfId="0" applyNumberFormat="1" applyFont="1" applyBorder="1" applyAlignment="1">
      <alignment horizontal="right" vertical="top"/>
    </xf>
    <xf numFmtId="176" fontId="35" fillId="0" borderId="67" xfId="0" applyNumberFormat="1" applyFont="1" applyBorder="1" applyAlignment="1">
      <alignment horizontal="right" vertical="center"/>
    </xf>
    <xf numFmtId="176" fontId="35" fillId="0" borderId="21" xfId="0" applyNumberFormat="1" applyFont="1" applyBorder="1" applyAlignment="1">
      <alignment horizontal="right" vertical="center"/>
    </xf>
    <xf numFmtId="176" fontId="35" fillId="0" borderId="22" xfId="0" applyNumberFormat="1" applyFont="1" applyBorder="1" applyAlignment="1">
      <alignment horizontal="right" vertical="center"/>
    </xf>
    <xf numFmtId="176" fontId="35" fillId="0" borderId="68" xfId="0" applyNumberFormat="1" applyFont="1" applyBorder="1" applyAlignment="1">
      <alignment horizontal="right" vertical="top"/>
    </xf>
    <xf numFmtId="0" fontId="35" fillId="0" borderId="0" xfId="0" applyFont="1" applyAlignment="1">
      <alignment horizontal="left" vertical="center"/>
    </xf>
    <xf numFmtId="0" fontId="26" fillId="0" borderId="0" xfId="0" applyFont="1" applyAlignment="1">
      <alignment vertical="center"/>
    </xf>
    <xf numFmtId="0" fontId="36" fillId="0" borderId="0" xfId="0" applyFont="1" applyAlignment="1">
      <alignment vertical="center"/>
    </xf>
    <xf numFmtId="0" fontId="34" fillId="0" borderId="69" xfId="0" applyFont="1" applyBorder="1" applyAlignment="1">
      <alignment horizontal="center" vertical="center"/>
    </xf>
    <xf numFmtId="0" fontId="34" fillId="0" borderId="70" xfId="0" applyFont="1" applyBorder="1" applyAlignment="1">
      <alignment horizontal="center" vertical="center" shrinkToFit="1"/>
    </xf>
    <xf numFmtId="0" fontId="34" fillId="0" borderId="23" xfId="0" applyFont="1" applyBorder="1" applyAlignment="1">
      <alignment horizontal="center" vertical="center"/>
    </xf>
    <xf numFmtId="0" fontId="34" fillId="0" borderId="71" xfId="0" applyFont="1" applyBorder="1" applyAlignment="1">
      <alignment horizontal="left" vertical="center"/>
    </xf>
    <xf numFmtId="0" fontId="34" fillId="0" borderId="72" xfId="0" applyFont="1" applyBorder="1" applyAlignment="1">
      <alignment horizontal="left" vertical="center"/>
    </xf>
    <xf numFmtId="0" fontId="34" fillId="0" borderId="26" xfId="0" applyFont="1" applyBorder="1" applyAlignment="1">
      <alignment horizontal="left" vertical="center"/>
    </xf>
    <xf numFmtId="176" fontId="35" fillId="0" borderId="27" xfId="0" applyNumberFormat="1" applyFont="1" applyBorder="1" applyAlignment="1">
      <alignment horizontal="right" vertical="center"/>
    </xf>
    <xf numFmtId="176" fontId="35" fillId="0" borderId="73" xfId="0" applyNumberFormat="1" applyFont="1" applyBorder="1" applyAlignment="1">
      <alignment horizontal="right" vertical="center"/>
    </xf>
    <xf numFmtId="176" fontId="35" fillId="0" borderId="74" xfId="0" applyNumberFormat="1" applyFont="1" applyBorder="1" applyAlignment="1">
      <alignment horizontal="right" vertical="center"/>
    </xf>
    <xf numFmtId="0" fontId="34" fillId="0" borderId="75" xfId="0" applyFont="1" applyBorder="1" applyAlignment="1">
      <alignment horizontal="left" vertical="center"/>
    </xf>
    <xf numFmtId="0" fontId="34" fillId="0" borderId="76" xfId="0" applyFont="1" applyBorder="1" applyAlignment="1">
      <alignment horizontal="left" vertical="center"/>
    </xf>
    <xf numFmtId="0" fontId="34" fillId="0" borderId="34" xfId="0" applyFont="1" applyBorder="1" applyAlignment="1">
      <alignment horizontal="left" vertical="center"/>
    </xf>
    <xf numFmtId="176" fontId="35" fillId="0" borderId="77" xfId="0" applyNumberFormat="1" applyFont="1" applyBorder="1" applyAlignment="1">
      <alignment horizontal="right" vertical="center"/>
    </xf>
    <xf numFmtId="176" fontId="35" fillId="0" borderId="78" xfId="0" applyNumberFormat="1" applyFont="1" applyBorder="1" applyAlignment="1">
      <alignment horizontal="right" vertical="center"/>
    </xf>
    <xf numFmtId="176" fontId="35" fillId="0" borderId="79" xfId="0" applyNumberFormat="1" applyFont="1" applyBorder="1" applyAlignment="1">
      <alignment horizontal="right" vertical="center"/>
    </xf>
    <xf numFmtId="176" fontId="35" fillId="0" borderId="80" xfId="0" applyNumberFormat="1" applyFont="1" applyBorder="1" applyAlignment="1">
      <alignment horizontal="right" vertical="center"/>
    </xf>
    <xf numFmtId="176" fontId="35" fillId="0" borderId="81" xfId="0" applyNumberFormat="1" applyFont="1" applyBorder="1" applyAlignment="1">
      <alignment horizontal="right" vertical="center"/>
    </xf>
    <xf numFmtId="176" fontId="35" fillId="0" borderId="43" xfId="0" applyNumberFormat="1" applyFont="1" applyBorder="1" applyAlignment="1">
      <alignment horizontal="right" vertical="center"/>
    </xf>
    <xf numFmtId="176" fontId="35" fillId="0" borderId="82" xfId="0" applyNumberFormat="1" applyFont="1" applyBorder="1" applyAlignment="1">
      <alignment horizontal="right" vertical="center"/>
    </xf>
    <xf numFmtId="176" fontId="35" fillId="0" borderId="83" xfId="81" applyNumberFormat="1" applyFont="1" applyBorder="1" applyAlignment="1">
      <alignment horizontal="right" vertical="center"/>
    </xf>
    <xf numFmtId="176" fontId="35" fillId="0" borderId="47" xfId="81" applyNumberFormat="1" applyFont="1" applyBorder="1" applyAlignment="1">
      <alignment horizontal="right" vertical="center"/>
    </xf>
    <xf numFmtId="176" fontId="35" fillId="0" borderId="50" xfId="0" applyNumberFormat="1" applyFont="1" applyBorder="1" applyAlignment="1">
      <alignment horizontal="right" vertical="center"/>
    </xf>
    <xf numFmtId="176" fontId="35" fillId="0" borderId="84" xfId="0" applyNumberFormat="1" applyFont="1" applyBorder="1" applyAlignment="1">
      <alignment horizontal="right" vertical="center"/>
    </xf>
    <xf numFmtId="176" fontId="35" fillId="0" borderId="85" xfId="81" applyNumberFormat="1" applyFont="1" applyBorder="1" applyAlignment="1">
      <alignment horizontal="right" vertical="center"/>
    </xf>
    <xf numFmtId="176" fontId="35" fillId="0" borderId="54" xfId="81" applyNumberFormat="1" applyFont="1" applyBorder="1" applyAlignment="1">
      <alignment horizontal="right" vertical="center"/>
    </xf>
    <xf numFmtId="0" fontId="34" fillId="0" borderId="86" xfId="0" applyFont="1" applyBorder="1" applyAlignment="1">
      <alignment horizontal="justify" vertical="center"/>
    </xf>
    <xf numFmtId="176" fontId="35" fillId="0" borderId="58" xfId="0" applyNumberFormat="1" applyFont="1" applyBorder="1" applyAlignment="1">
      <alignment horizontal="right" vertical="center"/>
    </xf>
    <xf numFmtId="176" fontId="35" fillId="0" borderId="87" xfId="0" applyNumberFormat="1" applyFont="1" applyBorder="1" applyAlignment="1">
      <alignment horizontal="right" vertical="center"/>
    </xf>
    <xf numFmtId="176" fontId="35" fillId="0" borderId="88" xfId="81" applyNumberFormat="1" applyFont="1" applyBorder="1" applyAlignment="1">
      <alignment horizontal="right" vertical="center"/>
    </xf>
    <xf numFmtId="176" fontId="35" fillId="0" borderId="62" xfId="81" applyNumberFormat="1" applyFont="1" applyBorder="1" applyAlignment="1">
      <alignment horizontal="right" vertical="center"/>
    </xf>
    <xf numFmtId="176" fontId="35" fillId="0" borderId="78" xfId="81" applyNumberFormat="1" applyFont="1" applyBorder="1" applyAlignment="1">
      <alignment horizontal="right" vertical="center"/>
    </xf>
    <xf numFmtId="176" fontId="35" fillId="0" borderId="79" xfId="81" applyNumberFormat="1" applyFont="1" applyBorder="1" applyAlignment="1">
      <alignment horizontal="right" vertical="center"/>
    </xf>
    <xf numFmtId="176" fontId="35" fillId="0" borderId="80" xfId="81" applyNumberFormat="1" applyFont="1" applyBorder="1" applyAlignment="1">
      <alignment horizontal="right" vertical="center"/>
    </xf>
    <xf numFmtId="176" fontId="35" fillId="0" borderId="81" xfId="81" applyNumberFormat="1" applyFont="1" applyBorder="1" applyAlignment="1">
      <alignment horizontal="right" vertical="center"/>
    </xf>
    <xf numFmtId="176" fontId="35" fillId="0" borderId="44" xfId="81" applyNumberFormat="1" applyFont="1" applyBorder="1" applyAlignment="1">
      <alignment horizontal="right" vertical="center"/>
    </xf>
    <xf numFmtId="176" fontId="35" fillId="0" borderId="82" xfId="81" applyNumberFormat="1" applyFont="1" applyBorder="1" applyAlignment="1">
      <alignment horizontal="right" vertical="center"/>
    </xf>
    <xf numFmtId="176" fontId="35" fillId="0" borderId="51" xfId="81" applyNumberFormat="1" applyFont="1" applyBorder="1" applyAlignment="1">
      <alignment horizontal="right" vertical="center"/>
    </xf>
    <xf numFmtId="176" fontId="35" fillId="0" borderId="84" xfId="81" applyNumberFormat="1" applyFont="1" applyBorder="1" applyAlignment="1">
      <alignment horizontal="right" vertical="center"/>
    </xf>
    <xf numFmtId="176" fontId="35" fillId="0" borderId="85" xfId="0" applyNumberFormat="1" applyFont="1" applyBorder="1" applyAlignment="1">
      <alignment horizontal="right" vertical="top"/>
    </xf>
    <xf numFmtId="0" fontId="34" fillId="0" borderId="89" xfId="0" applyFont="1" applyBorder="1" applyAlignment="1">
      <alignment horizontal="justify" vertical="center"/>
    </xf>
    <xf numFmtId="176" fontId="35" fillId="0" borderId="66" xfId="0" applyNumberFormat="1" applyFont="1" applyBorder="1" applyAlignment="1">
      <alignment horizontal="right" vertical="center"/>
    </xf>
    <xf numFmtId="176" fontId="35" fillId="0" borderId="67" xfId="81" applyNumberFormat="1" applyFont="1" applyBorder="1" applyAlignment="1">
      <alignment horizontal="right" vertical="center"/>
    </xf>
    <xf numFmtId="176" fontId="35" fillId="0" borderId="69" xfId="81" applyNumberFormat="1" applyFont="1" applyBorder="1" applyAlignment="1">
      <alignment horizontal="right" vertical="center"/>
    </xf>
    <xf numFmtId="176" fontId="35" fillId="0" borderId="70" xfId="0" applyNumberFormat="1" applyFont="1" applyBorder="1" applyAlignment="1">
      <alignment horizontal="right" vertical="top"/>
    </xf>
    <xf numFmtId="0" fontId="36" fillId="0" borderId="0" xfId="0" applyFont="1" applyAlignment="1">
      <alignment horizontal="left" vertical="center"/>
    </xf>
    <xf numFmtId="0" fontId="34" fillId="0" borderId="0" xfId="0" applyFont="1" applyFill="1" applyAlignment="1">
      <alignment vertical="center"/>
    </xf>
    <xf numFmtId="0" fontId="34" fillId="0" borderId="0" xfId="0" applyFont="1" applyFill="1" applyBorder="1" applyAlignment="1">
      <alignment vertical="top"/>
    </xf>
    <xf numFmtId="0" fontId="34" fillId="0" borderId="0" xfId="0" applyFont="1" applyFill="1" applyBorder="1" applyAlignment="1">
      <alignment vertical="center"/>
    </xf>
    <xf numFmtId="0" fontId="1" fillId="0" borderId="0" xfId="0" applyFont="1" applyFill="1" applyAlignment="1">
      <alignment vertical="center"/>
    </xf>
    <xf numFmtId="0" fontId="35" fillId="0" borderId="17" xfId="0" applyFont="1" applyFill="1" applyBorder="1" applyAlignment="1">
      <alignment horizontal="right" vertical="center"/>
    </xf>
    <xf numFmtId="0" fontId="34" fillId="0" borderId="1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90" xfId="0" applyFont="1" applyFill="1" applyBorder="1" applyAlignment="1">
      <alignment horizontal="center" vertical="center"/>
    </xf>
    <xf numFmtId="0" fontId="34" fillId="0" borderId="91" xfId="0" applyFont="1" applyFill="1" applyBorder="1" applyAlignment="1">
      <alignment horizontal="center" vertical="center"/>
    </xf>
    <xf numFmtId="0" fontId="34" fillId="0" borderId="92" xfId="0" applyFont="1" applyFill="1" applyBorder="1" applyAlignment="1">
      <alignment horizontal="center" vertical="center"/>
    </xf>
    <xf numFmtId="0" fontId="34" fillId="0" borderId="93" xfId="0" applyFont="1" applyFill="1" applyBorder="1" applyAlignment="1">
      <alignment horizontal="center"/>
    </xf>
    <xf numFmtId="0" fontId="34" fillId="0" borderId="13" xfId="0" applyFont="1" applyFill="1" applyBorder="1" applyAlignment="1">
      <alignment horizontal="center"/>
    </xf>
    <xf numFmtId="0" fontId="34" fillId="0" borderId="11" xfId="0" applyFont="1" applyFill="1" applyBorder="1" applyAlignment="1">
      <alignment horizontal="center"/>
    </xf>
    <xf numFmtId="0" fontId="34" fillId="0" borderId="94" xfId="0" applyFont="1" applyFill="1" applyBorder="1" applyAlignment="1">
      <alignment/>
    </xf>
    <xf numFmtId="0" fontId="34" fillId="0" borderId="16"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95" xfId="0" applyFont="1" applyFill="1" applyBorder="1" applyAlignment="1">
      <alignment horizontal="center" vertical="center"/>
    </xf>
    <xf numFmtId="0" fontId="34" fillId="0" borderId="66" xfId="0" applyFont="1" applyFill="1" applyBorder="1" applyAlignment="1">
      <alignment horizontal="center" vertical="center"/>
    </xf>
    <xf numFmtId="0" fontId="34" fillId="0" borderId="64" xfId="0" applyFont="1" applyFill="1" applyBorder="1" applyAlignment="1">
      <alignment horizontal="center" vertical="center"/>
    </xf>
    <xf numFmtId="0" fontId="34" fillId="0" borderId="96" xfId="0" applyFont="1" applyFill="1" applyBorder="1" applyAlignment="1">
      <alignment horizontal="center" vertical="top"/>
    </xf>
    <xf numFmtId="0" fontId="34" fillId="0" borderId="19" xfId="0" applyFont="1" applyFill="1" applyBorder="1" applyAlignment="1">
      <alignment horizontal="center" vertical="top"/>
    </xf>
    <xf numFmtId="0" fontId="34" fillId="0" borderId="17" xfId="0" applyFont="1" applyFill="1" applyBorder="1" applyAlignment="1">
      <alignment horizontal="center" vertical="top"/>
    </xf>
    <xf numFmtId="0" fontId="34" fillId="0" borderId="97" xfId="0" applyFont="1" applyFill="1" applyBorder="1" applyAlignment="1">
      <alignment vertical="top"/>
    </xf>
    <xf numFmtId="0" fontId="34" fillId="0" borderId="98" xfId="0" applyFont="1" applyFill="1" applyBorder="1" applyAlignment="1">
      <alignment horizontal="right" vertical="top"/>
    </xf>
    <xf numFmtId="0" fontId="34" fillId="0" borderId="99" xfId="0" applyFont="1" applyFill="1" applyBorder="1" applyAlignment="1">
      <alignment horizontal="right" vertical="top"/>
    </xf>
    <xf numFmtId="3" fontId="34" fillId="0" borderId="100" xfId="0" applyNumberFormat="1" applyFont="1" applyFill="1" applyBorder="1" applyAlignment="1">
      <alignment horizontal="right" vertical="top"/>
    </xf>
    <xf numFmtId="3" fontId="34" fillId="0" borderId="101" xfId="0" applyNumberFormat="1" applyFont="1" applyFill="1" applyBorder="1" applyAlignment="1">
      <alignment horizontal="right" vertical="top"/>
    </xf>
    <xf numFmtId="3" fontId="34" fillId="0" borderId="102" xfId="0" applyNumberFormat="1" applyFont="1" applyFill="1" applyBorder="1" applyAlignment="1">
      <alignment horizontal="right" vertical="top"/>
    </xf>
    <xf numFmtId="0" fontId="34" fillId="0" borderId="102" xfId="0" applyFont="1" applyFill="1" applyBorder="1" applyAlignment="1">
      <alignment horizontal="right" vertical="top"/>
    </xf>
    <xf numFmtId="0" fontId="34" fillId="0" borderId="101" xfId="0" applyFont="1" applyFill="1" applyBorder="1" applyAlignment="1">
      <alignment horizontal="right" vertical="top"/>
    </xf>
    <xf numFmtId="0" fontId="34" fillId="0" borderId="100" xfId="0" applyFont="1" applyFill="1" applyBorder="1" applyAlignment="1">
      <alignment horizontal="right" vertical="top"/>
    </xf>
    <xf numFmtId="0" fontId="34" fillId="0" borderId="103" xfId="0" applyFont="1" applyFill="1" applyBorder="1" applyAlignment="1">
      <alignment vertical="top"/>
    </xf>
    <xf numFmtId="0" fontId="34" fillId="0" borderId="104" xfId="0" applyFont="1" applyFill="1" applyBorder="1" applyAlignment="1">
      <alignment horizontal="right" vertical="center"/>
    </xf>
    <xf numFmtId="0" fontId="34" fillId="0" borderId="49" xfId="0" applyFont="1" applyFill="1" applyBorder="1" applyAlignment="1">
      <alignment horizontal="right" vertical="center"/>
    </xf>
    <xf numFmtId="3" fontId="35" fillId="0" borderId="105" xfId="0" applyNumberFormat="1" applyFont="1" applyFill="1" applyBorder="1" applyAlignment="1">
      <alignment horizontal="right" vertical="center"/>
    </xf>
    <xf numFmtId="3" fontId="35" fillId="0" borderId="50" xfId="0" applyNumberFormat="1" applyFont="1" applyFill="1" applyBorder="1" applyAlignment="1">
      <alignment horizontal="right" vertical="center"/>
    </xf>
    <xf numFmtId="3" fontId="35" fillId="0" borderId="48" xfId="0" applyNumberFormat="1" applyFont="1" applyFill="1" applyBorder="1" applyAlignment="1">
      <alignment horizontal="right" vertical="center"/>
    </xf>
    <xf numFmtId="0" fontId="35" fillId="0" borderId="48" xfId="0" applyFont="1" applyFill="1" applyBorder="1" applyAlignment="1">
      <alignment horizontal="right" vertical="center"/>
    </xf>
    <xf numFmtId="0" fontId="35" fillId="0" borderId="50" xfId="0" applyFont="1" applyFill="1" applyBorder="1" applyAlignment="1">
      <alignment horizontal="right" vertical="center"/>
    </xf>
    <xf numFmtId="0" fontId="35" fillId="0" borderId="105" xfId="0" applyFont="1" applyFill="1" applyBorder="1" applyAlignment="1">
      <alignment horizontal="right" vertical="center"/>
    </xf>
    <xf numFmtId="0" fontId="35" fillId="0" borderId="106" xfId="0" applyFont="1" applyFill="1" applyBorder="1" applyAlignment="1">
      <alignment vertical="center"/>
    </xf>
    <xf numFmtId="0" fontId="34" fillId="0" borderId="107" xfId="0" applyFont="1" applyFill="1" applyBorder="1" applyAlignment="1">
      <alignment horizontal="right" vertical="center"/>
    </xf>
    <xf numFmtId="0" fontId="35" fillId="0" borderId="0" xfId="0" applyFont="1" applyFill="1" applyBorder="1" applyAlignment="1">
      <alignment horizontal="right" vertical="center"/>
    </xf>
    <xf numFmtId="0" fontId="35" fillId="0" borderId="108" xfId="0" applyFont="1" applyFill="1" applyBorder="1" applyAlignment="1">
      <alignment vertical="center"/>
    </xf>
    <xf numFmtId="3" fontId="35" fillId="0" borderId="109" xfId="0" applyNumberFormat="1" applyFont="1" applyFill="1" applyBorder="1" applyAlignment="1">
      <alignment horizontal="right" vertical="center"/>
    </xf>
    <xf numFmtId="3" fontId="35" fillId="0" borderId="110" xfId="0" applyNumberFormat="1" applyFont="1" applyFill="1" applyBorder="1" applyAlignment="1">
      <alignment horizontal="right" vertical="center"/>
    </xf>
    <xf numFmtId="3" fontId="35" fillId="0" borderId="111" xfId="0" applyNumberFormat="1" applyFont="1" applyFill="1" applyBorder="1" applyAlignment="1">
      <alignment horizontal="right" vertical="center"/>
    </xf>
    <xf numFmtId="0" fontId="35" fillId="0" borderId="111" xfId="0" applyFont="1" applyFill="1" applyBorder="1" applyAlignment="1">
      <alignment horizontal="right" vertical="center"/>
    </xf>
    <xf numFmtId="0" fontId="35" fillId="0" borderId="110" xfId="0" applyFont="1" applyFill="1" applyBorder="1" applyAlignment="1">
      <alignment horizontal="right" vertical="center"/>
    </xf>
    <xf numFmtId="0" fontId="35" fillId="0" borderId="109" xfId="0" applyFont="1" applyFill="1" applyBorder="1" applyAlignment="1">
      <alignment horizontal="right" vertical="center"/>
    </xf>
    <xf numFmtId="0" fontId="34" fillId="0" borderId="112" xfId="0" applyFont="1" applyFill="1" applyBorder="1" applyAlignment="1">
      <alignment horizontal="right" vertical="center"/>
    </xf>
    <xf numFmtId="0" fontId="31" fillId="0" borderId="113" xfId="0" applyFont="1" applyFill="1" applyBorder="1" applyAlignment="1">
      <alignment horizontal="right" vertical="center"/>
    </xf>
    <xf numFmtId="0" fontId="34" fillId="0" borderId="114" xfId="0" applyFont="1" applyFill="1" applyBorder="1" applyAlignment="1">
      <alignment horizontal="right" vertical="center"/>
    </xf>
    <xf numFmtId="0" fontId="31" fillId="0" borderId="65" xfId="0" applyFont="1" applyFill="1" applyBorder="1" applyAlignment="1">
      <alignment horizontal="right" vertical="center"/>
    </xf>
    <xf numFmtId="3" fontId="35" fillId="0" borderId="95" xfId="110" applyNumberFormat="1" applyFont="1" applyFill="1" applyBorder="1" applyAlignment="1">
      <alignment horizontal="right" vertical="center"/>
      <protection/>
    </xf>
    <xf numFmtId="3" fontId="35" fillId="0" borderId="66" xfId="110" applyNumberFormat="1" applyFont="1" applyFill="1" applyBorder="1" applyAlignment="1">
      <alignment horizontal="right" vertical="center"/>
      <protection/>
    </xf>
    <xf numFmtId="3" fontId="35" fillId="0" borderId="64" xfId="110" applyNumberFormat="1" applyFont="1" applyFill="1" applyBorder="1" applyAlignment="1">
      <alignment horizontal="right" vertical="center"/>
      <protection/>
    </xf>
    <xf numFmtId="0" fontId="35" fillId="0" borderId="64" xfId="110" applyFont="1" applyFill="1" applyBorder="1" applyAlignment="1">
      <alignment horizontal="right" vertical="center"/>
      <protection/>
    </xf>
    <xf numFmtId="0" fontId="35" fillId="0" borderId="66" xfId="110" applyFont="1" applyFill="1" applyBorder="1" applyAlignment="1">
      <alignment horizontal="right" vertical="center"/>
      <protection/>
    </xf>
    <xf numFmtId="0" fontId="35" fillId="0" borderId="95" xfId="110" applyFont="1" applyFill="1" applyBorder="1" applyAlignment="1">
      <alignment horizontal="right" vertical="center"/>
      <protection/>
    </xf>
    <xf numFmtId="0" fontId="35" fillId="0" borderId="115" xfId="110" applyFont="1" applyFill="1" applyBorder="1" applyAlignment="1">
      <alignment vertical="center"/>
      <protection/>
    </xf>
    <xf numFmtId="0" fontId="36" fillId="0" borderId="0" xfId="0" applyFont="1" applyFill="1" applyAlignment="1">
      <alignment vertical="center"/>
    </xf>
    <xf numFmtId="177" fontId="35" fillId="0" borderId="105" xfId="0" applyNumberFormat="1" applyFont="1" applyFill="1" applyBorder="1" applyAlignment="1">
      <alignment horizontal="right" vertical="center"/>
    </xf>
    <xf numFmtId="177" fontId="35" fillId="0" borderId="48" xfId="0" applyNumberFormat="1" applyFont="1" applyFill="1" applyBorder="1" applyAlignment="1">
      <alignment horizontal="right" vertical="center"/>
    </xf>
    <xf numFmtId="178" fontId="35" fillId="0" borderId="48" xfId="0" applyNumberFormat="1" applyFont="1" applyFill="1" applyBorder="1" applyAlignment="1">
      <alignment horizontal="right" vertical="center"/>
    </xf>
    <xf numFmtId="0" fontId="35" fillId="0" borderId="106" xfId="0" applyFont="1" applyFill="1" applyBorder="1" applyAlignment="1">
      <alignment horizontal="right" vertical="center"/>
    </xf>
    <xf numFmtId="0" fontId="34" fillId="0" borderId="116" xfId="0" applyFont="1" applyFill="1" applyBorder="1" applyAlignment="1">
      <alignment horizontal="right" vertical="center"/>
    </xf>
    <xf numFmtId="0" fontId="36" fillId="0" borderId="117" xfId="0" applyFont="1" applyFill="1" applyBorder="1" applyAlignment="1">
      <alignment horizontal="center" vertical="center"/>
    </xf>
    <xf numFmtId="177" fontId="35" fillId="0" borderId="0" xfId="0" applyNumberFormat="1" applyFont="1" applyFill="1" applyBorder="1" applyAlignment="1">
      <alignment horizontal="right" vertical="center"/>
    </xf>
    <xf numFmtId="0" fontId="34" fillId="0" borderId="98" xfId="0" applyFont="1" applyFill="1" applyBorder="1" applyAlignment="1">
      <alignment horizontal="right" vertical="center"/>
    </xf>
    <xf numFmtId="0" fontId="35" fillId="0" borderId="117" xfId="0" applyFont="1" applyFill="1" applyBorder="1" applyAlignment="1">
      <alignment horizontal="center" vertical="center" shrinkToFit="1"/>
    </xf>
    <xf numFmtId="0" fontId="4" fillId="0" borderId="49" xfId="0" applyFont="1" applyFill="1" applyBorder="1" applyAlignment="1">
      <alignment horizontal="right" vertical="center"/>
    </xf>
    <xf numFmtId="0" fontId="34" fillId="0" borderId="113" xfId="0" applyFont="1" applyFill="1" applyBorder="1" applyAlignment="1">
      <alignment horizontal="right" vertical="center"/>
    </xf>
    <xf numFmtId="177" fontId="35" fillId="0" borderId="109" xfId="0" applyNumberFormat="1" applyFont="1" applyFill="1" applyBorder="1" applyAlignment="1">
      <alignment horizontal="right" vertical="center"/>
    </xf>
    <xf numFmtId="0" fontId="35" fillId="0" borderId="118" xfId="0" applyFont="1" applyFill="1" applyBorder="1" applyAlignment="1">
      <alignment vertical="center"/>
    </xf>
    <xf numFmtId="177" fontId="35" fillId="0" borderId="111" xfId="0" applyNumberFormat="1" applyFont="1" applyFill="1" applyBorder="1" applyAlignment="1">
      <alignment horizontal="right" vertical="center"/>
    </xf>
    <xf numFmtId="178" fontId="35" fillId="0" borderId="111" xfId="0" applyNumberFormat="1" applyFont="1" applyFill="1" applyBorder="1" applyAlignment="1">
      <alignment horizontal="right" vertical="center"/>
    </xf>
    <xf numFmtId="0" fontId="31" fillId="0" borderId="107" xfId="0" applyFont="1" applyFill="1" applyBorder="1" applyAlignment="1">
      <alignment horizontal="right" vertical="center"/>
    </xf>
    <xf numFmtId="177" fontId="35" fillId="0" borderId="95" xfId="110" applyNumberFormat="1" applyFont="1" applyFill="1" applyBorder="1" applyAlignment="1">
      <alignment horizontal="right" vertical="center"/>
      <protection/>
    </xf>
    <xf numFmtId="177" fontId="35" fillId="0" borderId="64" xfId="110" applyNumberFormat="1" applyFont="1" applyFill="1" applyBorder="1" applyAlignment="1">
      <alignment horizontal="right" vertical="center"/>
      <protection/>
    </xf>
    <xf numFmtId="178" fontId="35" fillId="0" borderId="64" xfId="110" applyNumberFormat="1" applyFont="1" applyFill="1" applyBorder="1" applyAlignment="1">
      <alignment horizontal="right" vertical="center"/>
      <protection/>
    </xf>
    <xf numFmtId="0" fontId="36" fillId="0" borderId="0" xfId="0" applyFont="1" applyFill="1" applyBorder="1" applyAlignment="1">
      <alignment vertical="center"/>
    </xf>
    <xf numFmtId="0" fontId="34" fillId="0" borderId="11" xfId="0" applyFont="1" applyFill="1" applyBorder="1" applyAlignment="1">
      <alignment vertical="center"/>
    </xf>
    <xf numFmtId="0" fontId="34" fillId="0" borderId="11" xfId="0" applyFont="1" applyFill="1" applyBorder="1" applyAlignment="1">
      <alignment horizontal="center" vertical="center" wrapText="1"/>
    </xf>
    <xf numFmtId="0" fontId="34" fillId="0" borderId="13" xfId="0" applyFont="1" applyFill="1" applyBorder="1" applyAlignment="1">
      <alignment vertical="center"/>
    </xf>
    <xf numFmtId="0" fontId="34" fillId="0" borderId="93"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34" fillId="0" borderId="119" xfId="0" applyFont="1" applyFill="1" applyBorder="1" applyAlignment="1">
      <alignment vertical="center"/>
    </xf>
    <xf numFmtId="0" fontId="34" fillId="0" borderId="112" xfId="0" applyFont="1" applyFill="1" applyBorder="1" applyAlignment="1">
      <alignment horizontal="center" vertical="center"/>
    </xf>
    <xf numFmtId="0" fontId="34" fillId="0" borderId="107" xfId="0" applyFont="1" applyFill="1" applyBorder="1" applyAlignment="1">
      <alignment horizontal="center" vertical="center"/>
    </xf>
    <xf numFmtId="0" fontId="34" fillId="0" borderId="120" xfId="0" applyFont="1" applyFill="1" applyBorder="1" applyAlignment="1">
      <alignment vertical="center"/>
    </xf>
    <xf numFmtId="0" fontId="34" fillId="0" borderId="0" xfId="0" applyFont="1" applyFill="1" applyBorder="1" applyAlignment="1">
      <alignment horizontal="center" vertical="center"/>
    </xf>
    <xf numFmtId="0" fontId="34" fillId="0" borderId="121" xfId="0" applyFont="1" applyFill="1" applyBorder="1" applyAlignment="1">
      <alignment horizontal="center" vertical="center"/>
    </xf>
    <xf numFmtId="0" fontId="34" fillId="0" borderId="122" xfId="0" applyFont="1" applyFill="1" applyBorder="1" applyAlignment="1">
      <alignment horizontal="center" vertical="center"/>
    </xf>
    <xf numFmtId="0" fontId="34" fillId="0" borderId="123" xfId="0" applyFont="1" applyFill="1" applyBorder="1" applyAlignment="1">
      <alignment horizontal="center" vertical="center" shrinkToFit="1"/>
    </xf>
    <xf numFmtId="0" fontId="34" fillId="0" borderId="120" xfId="0" applyFont="1" applyFill="1" applyBorder="1" applyAlignment="1">
      <alignment horizontal="center" vertical="center" shrinkToFit="1"/>
    </xf>
    <xf numFmtId="0" fontId="34" fillId="0" borderId="108" xfId="0" applyFont="1" applyFill="1" applyBorder="1" applyAlignment="1">
      <alignment vertical="center"/>
    </xf>
    <xf numFmtId="0" fontId="34" fillId="0" borderId="17" xfId="0" applyFont="1" applyFill="1" applyBorder="1" applyAlignment="1">
      <alignment vertical="center"/>
    </xf>
    <xf numFmtId="0" fontId="34" fillId="0" borderId="19" xfId="0" applyFont="1" applyFill="1" applyBorder="1" applyAlignment="1">
      <alignment vertical="center"/>
    </xf>
    <xf numFmtId="0" fontId="34" fillId="0" borderId="124" xfId="0" applyFont="1" applyFill="1" applyBorder="1" applyAlignment="1">
      <alignment horizontal="center" vertical="center"/>
    </xf>
    <xf numFmtId="0" fontId="34" fillId="0" borderId="125" xfId="0" applyFont="1" applyFill="1" applyBorder="1" applyAlignment="1">
      <alignment horizontal="center" vertical="center"/>
    </xf>
    <xf numFmtId="0" fontId="34" fillId="0" borderId="126"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129" xfId="0" applyFont="1" applyFill="1" applyBorder="1" applyAlignment="1">
      <alignment vertical="center"/>
    </xf>
    <xf numFmtId="0" fontId="34" fillId="0" borderId="130" xfId="0" applyFont="1" applyFill="1" applyBorder="1" applyAlignment="1">
      <alignment horizontal="right" vertical="top"/>
    </xf>
    <xf numFmtId="0" fontId="34" fillId="0" borderId="131" xfId="0" applyFont="1" applyFill="1" applyBorder="1" applyAlignment="1">
      <alignment horizontal="right" vertical="top"/>
    </xf>
    <xf numFmtId="4" fontId="34" fillId="0" borderId="90" xfId="0" applyNumberFormat="1" applyFont="1" applyFill="1" applyBorder="1" applyAlignment="1">
      <alignment horizontal="right" vertical="top"/>
    </xf>
    <xf numFmtId="179" fontId="34" fillId="0" borderId="91" xfId="0" applyNumberFormat="1" applyFont="1" applyFill="1" applyBorder="1" applyAlignment="1">
      <alignment vertical="top"/>
    </xf>
    <xf numFmtId="3" fontId="34" fillId="0" borderId="90" xfId="0" applyNumberFormat="1" applyFont="1" applyFill="1" applyBorder="1" applyAlignment="1">
      <alignment horizontal="right" vertical="top"/>
    </xf>
    <xf numFmtId="3" fontId="34" fillId="0" borderId="132" xfId="0" applyNumberFormat="1" applyFont="1" applyFill="1" applyBorder="1" applyAlignment="1">
      <alignment horizontal="right" vertical="top"/>
    </xf>
    <xf numFmtId="3" fontId="34" fillId="0" borderId="133" xfId="0" applyNumberFormat="1" applyFont="1" applyFill="1" applyBorder="1" applyAlignment="1">
      <alignment horizontal="right" vertical="top"/>
    </xf>
    <xf numFmtId="180" fontId="34" fillId="0" borderId="133" xfId="0" applyNumberFormat="1" applyFont="1" applyFill="1" applyBorder="1" applyAlignment="1">
      <alignment horizontal="right" vertical="top"/>
    </xf>
    <xf numFmtId="180" fontId="34" fillId="0" borderId="90" xfId="0" applyNumberFormat="1" applyFont="1" applyFill="1" applyBorder="1" applyAlignment="1">
      <alignment horizontal="right" vertical="top"/>
    </xf>
    <xf numFmtId="3" fontId="34" fillId="0" borderId="92" xfId="0" applyNumberFormat="1" applyFont="1" applyFill="1" applyBorder="1" applyAlignment="1">
      <alignment horizontal="right" vertical="top"/>
    </xf>
    <xf numFmtId="3" fontId="34" fillId="0" borderId="91" xfId="0" applyNumberFormat="1" applyFont="1" applyFill="1" applyBorder="1" applyAlignment="1">
      <alignment horizontal="right" vertical="top"/>
    </xf>
    <xf numFmtId="0" fontId="34" fillId="0" borderId="132" xfId="0" applyFont="1" applyFill="1" applyBorder="1" applyAlignment="1">
      <alignment horizontal="right" vertical="top"/>
    </xf>
    <xf numFmtId="0" fontId="34" fillId="0" borderId="119" xfId="0" applyFont="1" applyFill="1" applyBorder="1" applyAlignment="1">
      <alignment vertical="top"/>
    </xf>
    <xf numFmtId="179" fontId="35" fillId="0" borderId="105" xfId="0" applyNumberFormat="1" applyFont="1" applyFill="1" applyBorder="1" applyAlignment="1">
      <alignment horizontal="right" vertical="center"/>
    </xf>
    <xf numFmtId="179" fontId="35" fillId="0" borderId="50" xfId="0" applyNumberFormat="1" applyFont="1" applyFill="1" applyBorder="1" applyAlignment="1">
      <alignment horizontal="right" vertical="center"/>
    </xf>
    <xf numFmtId="3" fontId="35" fillId="0" borderId="84" xfId="0" applyNumberFormat="1" applyFont="1" applyFill="1" applyBorder="1" applyAlignment="1">
      <alignment horizontal="right" vertical="center"/>
    </xf>
    <xf numFmtId="178" fontId="35" fillId="0" borderId="105" xfId="0" applyNumberFormat="1" applyFont="1" applyFill="1" applyBorder="1" applyAlignment="1">
      <alignment horizontal="right" vertical="center"/>
    </xf>
    <xf numFmtId="180" fontId="35" fillId="0" borderId="105" xfId="0" applyNumberFormat="1" applyFont="1" applyFill="1" applyBorder="1" applyAlignment="1">
      <alignment horizontal="right" vertical="center"/>
    </xf>
    <xf numFmtId="178" fontId="35" fillId="0" borderId="85" xfId="0" applyNumberFormat="1" applyFont="1" applyFill="1" applyBorder="1" applyAlignment="1">
      <alignment horizontal="right" vertical="center"/>
    </xf>
    <xf numFmtId="180" fontId="35" fillId="0" borderId="84" xfId="0" applyNumberFormat="1" applyFont="1" applyFill="1" applyBorder="1" applyAlignment="1">
      <alignment horizontal="right" vertical="center"/>
    </xf>
    <xf numFmtId="177" fontId="35" fillId="0" borderId="85" xfId="0" applyNumberFormat="1" applyFont="1" applyFill="1" applyBorder="1" applyAlignment="1">
      <alignment horizontal="right" vertical="center"/>
    </xf>
    <xf numFmtId="177" fontId="35" fillId="0" borderId="85" xfId="0" applyNumberFormat="1" applyFont="1" applyFill="1" applyBorder="1" applyAlignment="1" quotePrefix="1">
      <alignment horizontal="right" vertical="center" shrinkToFit="1"/>
    </xf>
    <xf numFmtId="180" fontId="35" fillId="0" borderId="50" xfId="0" applyNumberFormat="1" applyFont="1" applyFill="1" applyBorder="1" applyAlignment="1">
      <alignment horizontal="right" vertical="center"/>
    </xf>
    <xf numFmtId="177" fontId="35" fillId="0" borderId="111" xfId="0" applyNumberFormat="1" applyFont="1" applyFill="1" applyBorder="1" applyAlignment="1" quotePrefix="1">
      <alignment horizontal="right" vertical="center" shrinkToFit="1"/>
    </xf>
    <xf numFmtId="177" fontId="35" fillId="0" borderId="109" xfId="0" applyNumberFormat="1" applyFont="1" applyFill="1" applyBorder="1" applyAlignment="1" quotePrefix="1">
      <alignment horizontal="right" vertical="center" shrinkToFit="1"/>
    </xf>
    <xf numFmtId="178" fontId="35" fillId="0" borderId="134" xfId="0" applyNumberFormat="1" applyFont="1" applyFill="1" applyBorder="1" applyAlignment="1">
      <alignment horizontal="right" vertical="center"/>
    </xf>
    <xf numFmtId="180" fontId="35" fillId="0" borderId="135" xfId="0" applyNumberFormat="1" applyFont="1" applyFill="1" applyBorder="1" applyAlignment="1">
      <alignment horizontal="right" vertical="center"/>
    </xf>
    <xf numFmtId="177" fontId="35" fillId="0" borderId="134" xfId="0" applyNumberFormat="1" applyFont="1" applyFill="1" applyBorder="1" applyAlignment="1" quotePrefix="1">
      <alignment horizontal="right" vertical="center" shrinkToFit="1"/>
    </xf>
    <xf numFmtId="0" fontId="35" fillId="0" borderId="118" xfId="0" applyFont="1" applyFill="1" applyBorder="1" applyAlignment="1">
      <alignment horizontal="right" vertical="center"/>
    </xf>
    <xf numFmtId="179" fontId="35" fillId="0" borderId="105" xfId="0" applyNumberFormat="1" applyFont="1" applyFill="1" applyBorder="1" applyAlignment="1">
      <alignment horizontal="right" vertical="center" shrinkToFit="1"/>
    </xf>
    <xf numFmtId="177" fontId="35" fillId="0" borderId="102" xfId="0" applyNumberFormat="1" applyFont="1" applyFill="1" applyBorder="1" applyAlignment="1" quotePrefix="1">
      <alignment horizontal="right" vertical="center" shrinkToFit="1"/>
    </xf>
    <xf numFmtId="3" fontId="35" fillId="0" borderId="101" xfId="0" applyNumberFormat="1" applyFont="1" applyFill="1" applyBorder="1" applyAlignment="1">
      <alignment horizontal="right" vertical="center"/>
    </xf>
    <xf numFmtId="177" fontId="35" fillId="0" borderId="100" xfId="0" applyNumberFormat="1" applyFont="1" applyFill="1" applyBorder="1" applyAlignment="1" quotePrefix="1">
      <alignment horizontal="right" vertical="center" shrinkToFit="1"/>
    </xf>
    <xf numFmtId="3" fontId="35" fillId="0" borderId="100" xfId="0" applyNumberFormat="1" applyFont="1" applyFill="1" applyBorder="1" applyAlignment="1">
      <alignment horizontal="right" vertical="center"/>
    </xf>
    <xf numFmtId="178" fontId="35" fillId="0" borderId="136" xfId="0" applyNumberFormat="1" applyFont="1" applyFill="1" applyBorder="1" applyAlignment="1">
      <alignment horizontal="right" vertical="center"/>
    </xf>
    <xf numFmtId="180" fontId="35" fillId="0" borderId="137" xfId="0" applyNumberFormat="1" applyFont="1" applyFill="1" applyBorder="1" applyAlignment="1">
      <alignment horizontal="right" vertical="center"/>
    </xf>
    <xf numFmtId="177" fontId="35" fillId="0" borderId="136" xfId="0" applyNumberFormat="1" applyFont="1" applyFill="1" applyBorder="1" applyAlignment="1" quotePrefix="1">
      <alignment horizontal="right" vertical="center" shrinkToFit="1"/>
    </xf>
    <xf numFmtId="0" fontId="35" fillId="0" borderId="103" xfId="0" applyFont="1" applyFill="1" applyBorder="1" applyAlignment="1">
      <alignment horizontal="right" vertical="center"/>
    </xf>
    <xf numFmtId="177" fontId="35" fillId="0" borderId="85" xfId="81" applyNumberFormat="1" applyFont="1" applyFill="1" applyBorder="1" applyAlignment="1">
      <alignment horizontal="right" vertical="center"/>
    </xf>
    <xf numFmtId="0" fontId="35" fillId="0" borderId="84" xfId="0" applyFont="1" applyFill="1" applyBorder="1" applyAlignment="1">
      <alignment horizontal="right" vertical="center"/>
    </xf>
    <xf numFmtId="179" fontId="35" fillId="0" borderId="0" xfId="0" applyNumberFormat="1" applyFont="1" applyFill="1" applyBorder="1" applyAlignment="1">
      <alignment horizontal="right" vertical="center"/>
    </xf>
    <xf numFmtId="3" fontId="35" fillId="0" borderId="120" xfId="0" applyNumberFormat="1" applyFont="1" applyFill="1" applyBorder="1" applyAlignment="1">
      <alignment horizontal="right" vertical="center"/>
    </xf>
    <xf numFmtId="3" fontId="35" fillId="0" borderId="0" xfId="0" applyNumberFormat="1" applyFont="1" applyFill="1" applyBorder="1" applyAlignment="1">
      <alignment horizontal="right" vertical="center"/>
    </xf>
    <xf numFmtId="177" fontId="35" fillId="0" borderId="122" xfId="81" applyNumberFormat="1" applyFont="1" applyFill="1" applyBorder="1" applyAlignment="1">
      <alignment horizontal="right" vertical="center"/>
    </xf>
    <xf numFmtId="178" fontId="35" fillId="0" borderId="122" xfId="0" applyNumberFormat="1" applyFont="1" applyFill="1" applyBorder="1" applyAlignment="1">
      <alignment horizontal="right" vertical="center"/>
    </xf>
    <xf numFmtId="177" fontId="35" fillId="0" borderId="123" xfId="0" applyNumberFormat="1" applyFont="1" applyFill="1" applyBorder="1" applyAlignment="1">
      <alignment horizontal="right" vertical="center"/>
    </xf>
    <xf numFmtId="3" fontId="35" fillId="0" borderId="121" xfId="0" applyNumberFormat="1" applyFont="1" applyFill="1" applyBorder="1" applyAlignment="1">
      <alignment horizontal="right" vertical="center"/>
    </xf>
    <xf numFmtId="0" fontId="35" fillId="0" borderId="121" xfId="0" applyFont="1" applyFill="1" applyBorder="1" applyAlignment="1">
      <alignment horizontal="right" vertical="center"/>
    </xf>
    <xf numFmtId="0" fontId="35" fillId="0" borderId="108" xfId="0" applyFont="1" applyFill="1" applyBorder="1" applyAlignment="1">
      <alignment horizontal="right" vertical="center"/>
    </xf>
    <xf numFmtId="179" fontId="35" fillId="0" borderId="109" xfId="0" applyNumberFormat="1" applyFont="1" applyFill="1" applyBorder="1" applyAlignment="1">
      <alignment horizontal="right" vertical="center"/>
    </xf>
    <xf numFmtId="177" fontId="35" fillId="0" borderId="134" xfId="81" applyNumberFormat="1" applyFont="1" applyFill="1" applyBorder="1" applyAlignment="1">
      <alignment horizontal="right" vertical="center"/>
    </xf>
    <xf numFmtId="0" fontId="35" fillId="0" borderId="135" xfId="0" applyFont="1" applyFill="1" applyBorder="1" applyAlignment="1">
      <alignment horizontal="right" vertical="center"/>
    </xf>
    <xf numFmtId="178" fontId="35" fillId="0" borderId="100" xfId="0" applyNumberFormat="1" applyFont="1" applyFill="1" applyBorder="1" applyAlignment="1">
      <alignment horizontal="right" vertical="center"/>
    </xf>
    <xf numFmtId="0" fontId="34" fillId="0" borderId="112" xfId="0" applyFont="1" applyFill="1" applyBorder="1" applyAlignment="1">
      <alignment vertical="center"/>
    </xf>
    <xf numFmtId="178" fontId="35" fillId="0" borderId="0" xfId="0" applyNumberFormat="1" applyFont="1" applyFill="1" applyBorder="1" applyAlignment="1">
      <alignment horizontal="right" vertical="center"/>
    </xf>
    <xf numFmtId="3" fontId="35" fillId="0" borderId="135" xfId="0" applyNumberFormat="1" applyFont="1" applyFill="1" applyBorder="1" applyAlignment="1">
      <alignment horizontal="right" vertical="center"/>
    </xf>
    <xf numFmtId="179" fontId="35" fillId="0" borderId="95" xfId="110" applyNumberFormat="1" applyFont="1" applyFill="1" applyBorder="1" applyAlignment="1">
      <alignment horizontal="right" vertical="center"/>
      <protection/>
    </xf>
    <xf numFmtId="3" fontId="37" fillId="0" borderId="66" xfId="110" applyNumberFormat="1" applyFont="1" applyFill="1" applyBorder="1" applyAlignment="1">
      <alignment horizontal="right" vertical="center"/>
      <protection/>
    </xf>
    <xf numFmtId="3" fontId="37" fillId="0" borderId="95" xfId="110" applyNumberFormat="1" applyFont="1" applyFill="1" applyBorder="1" applyAlignment="1">
      <alignment horizontal="right" vertical="center"/>
      <protection/>
    </xf>
    <xf numFmtId="177" fontId="35" fillId="0" borderId="70" xfId="92" applyNumberFormat="1" applyFont="1" applyFill="1" applyBorder="1" applyAlignment="1">
      <alignment horizontal="right" vertical="center"/>
    </xf>
    <xf numFmtId="0" fontId="37" fillId="0" borderId="69" xfId="110" applyFont="1" applyFill="1" applyBorder="1" applyAlignment="1">
      <alignment horizontal="right" vertical="center"/>
      <protection/>
    </xf>
    <xf numFmtId="178" fontId="35" fillId="0" borderId="95" xfId="110" applyNumberFormat="1" applyFont="1" applyFill="1" applyBorder="1" applyAlignment="1">
      <alignment horizontal="right" vertical="center"/>
      <protection/>
    </xf>
    <xf numFmtId="178" fontId="35" fillId="0" borderId="70" xfId="110" applyNumberFormat="1" applyFont="1" applyFill="1" applyBorder="1" applyAlignment="1">
      <alignment horizontal="right" vertical="center"/>
      <protection/>
    </xf>
    <xf numFmtId="3" fontId="37" fillId="0" borderId="69" xfId="110" applyNumberFormat="1" applyFont="1" applyFill="1" applyBorder="1" applyAlignment="1">
      <alignment horizontal="right" vertical="center"/>
      <protection/>
    </xf>
    <xf numFmtId="0" fontId="37" fillId="0" borderId="115" xfId="110" applyFont="1" applyFill="1" applyBorder="1" applyAlignment="1">
      <alignment horizontal="right" vertical="center"/>
      <protection/>
    </xf>
    <xf numFmtId="0" fontId="35" fillId="0" borderId="0" xfId="0" applyFont="1" applyBorder="1" applyAlignment="1">
      <alignment vertical="center"/>
    </xf>
    <xf numFmtId="0" fontId="35" fillId="0" borderId="0" xfId="0" applyFont="1" applyFill="1" applyBorder="1" applyAlignment="1">
      <alignment vertical="center"/>
    </xf>
    <xf numFmtId="0" fontId="35" fillId="0" borderId="0" xfId="0" applyFont="1" applyBorder="1" applyAlignment="1">
      <alignment horizontal="right" vertical="center"/>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xf>
    <xf numFmtId="0" fontId="35" fillId="0" borderId="13" xfId="0" applyFont="1" applyBorder="1" applyAlignment="1">
      <alignment horizontal="center" vertical="center"/>
    </xf>
    <xf numFmtId="0" fontId="35" fillId="0" borderId="93" xfId="0" applyFont="1" applyBorder="1" applyAlignment="1">
      <alignment horizontal="center" vertical="center"/>
    </xf>
    <xf numFmtId="0" fontId="35" fillId="0" borderId="93" xfId="0" applyFont="1" applyBorder="1" applyAlignment="1">
      <alignment horizontal="center" vertical="center" wrapText="1"/>
    </xf>
    <xf numFmtId="0" fontId="35" fillId="0" borderId="94" xfId="0" applyFont="1" applyBorder="1" applyAlignment="1">
      <alignment horizontal="center" vertical="center"/>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7" xfId="0" applyFont="1" applyBorder="1" applyAlignment="1">
      <alignment horizontal="center" vertical="center"/>
    </xf>
    <xf numFmtId="0" fontId="35" fillId="0" borderId="19" xfId="0" applyFont="1" applyBorder="1" applyAlignment="1">
      <alignment horizontal="center" vertical="center"/>
    </xf>
    <xf numFmtId="0" fontId="35" fillId="0" borderId="96" xfId="0" applyFont="1" applyBorder="1" applyAlignment="1">
      <alignment horizontal="center" vertical="center"/>
    </xf>
    <xf numFmtId="0" fontId="35" fillId="0" borderId="97" xfId="0" applyFont="1" applyBorder="1" applyAlignment="1">
      <alignment horizontal="center" vertical="center"/>
    </xf>
    <xf numFmtId="0" fontId="35" fillId="0" borderId="71"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73" xfId="0" applyFont="1" applyBorder="1" applyAlignment="1">
      <alignment horizontal="center" vertical="center" shrinkToFit="1"/>
    </xf>
    <xf numFmtId="0" fontId="35" fillId="0" borderId="138" xfId="0" applyFont="1" applyBorder="1" applyAlignment="1">
      <alignment horizontal="center" vertical="center" shrinkToFit="1"/>
    </xf>
    <xf numFmtId="0" fontId="35" fillId="0" borderId="30" xfId="0" applyFont="1" applyBorder="1" applyAlignment="1">
      <alignment horizontal="center" vertical="center" shrinkToFit="1"/>
    </xf>
    <xf numFmtId="0" fontId="35" fillId="0" borderId="29" xfId="0" applyFont="1" applyBorder="1" applyAlignment="1">
      <alignment horizontal="center" vertical="center" shrinkToFit="1"/>
    </xf>
    <xf numFmtId="0" fontId="35" fillId="0" borderId="139" xfId="0" applyFont="1" applyBorder="1" applyAlignment="1">
      <alignment horizontal="center" vertical="center" shrinkToFit="1"/>
    </xf>
    <xf numFmtId="0" fontId="35" fillId="0" borderId="75" xfId="0" applyFont="1" applyBorder="1" applyAlignment="1">
      <alignment horizontal="left" vertical="center"/>
    </xf>
    <xf numFmtId="0" fontId="35" fillId="0" borderId="76" xfId="0" applyFont="1" applyBorder="1" applyAlignment="1">
      <alignment horizontal="left" vertical="center"/>
    </xf>
    <xf numFmtId="0" fontId="35" fillId="0" borderId="34" xfId="0" applyFont="1" applyBorder="1" applyAlignment="1">
      <alignment horizontal="left" vertical="center"/>
    </xf>
    <xf numFmtId="176" fontId="35" fillId="0" borderId="140" xfId="81" applyNumberFormat="1" applyFont="1" applyBorder="1" applyAlignment="1">
      <alignment horizontal="right" vertical="center"/>
    </xf>
    <xf numFmtId="176" fontId="35" fillId="0" borderId="141" xfId="81" applyNumberFormat="1" applyFont="1" applyBorder="1" applyAlignment="1">
      <alignment horizontal="right" vertical="center"/>
    </xf>
    <xf numFmtId="176" fontId="35" fillId="0" borderId="142" xfId="81" applyNumberFormat="1" applyFont="1" applyBorder="1" applyAlignment="1">
      <alignment horizontal="right" vertical="center" wrapText="1"/>
    </xf>
    <xf numFmtId="176" fontId="35" fillId="0" borderId="140" xfId="81" applyNumberFormat="1" applyFont="1" applyBorder="1" applyAlignment="1">
      <alignment horizontal="right" vertical="center" wrapText="1"/>
    </xf>
    <xf numFmtId="176" fontId="35" fillId="0" borderId="141" xfId="81" applyNumberFormat="1" applyFont="1" applyBorder="1" applyAlignment="1">
      <alignment horizontal="right" vertical="center" wrapText="1"/>
    </xf>
    <xf numFmtId="176" fontId="35" fillId="0" borderId="33" xfId="81" applyNumberFormat="1" applyFont="1" applyBorder="1" applyAlignment="1">
      <alignment horizontal="right" vertical="center"/>
    </xf>
    <xf numFmtId="176" fontId="35" fillId="0" borderId="143" xfId="81" applyNumberFormat="1" applyFont="1" applyBorder="1" applyAlignment="1">
      <alignment horizontal="right" vertical="center"/>
    </xf>
    <xf numFmtId="0" fontId="35" fillId="0" borderId="112" xfId="0" applyFont="1" applyBorder="1" applyAlignment="1">
      <alignment vertical="center"/>
    </xf>
    <xf numFmtId="0" fontId="35" fillId="0" borderId="144" xfId="0" applyFont="1" applyBorder="1" applyAlignment="1">
      <alignment vertical="center"/>
    </xf>
    <xf numFmtId="0" fontId="35" fillId="0" borderId="117" xfId="0" applyFont="1" applyBorder="1" applyAlignment="1">
      <alignment vertical="center"/>
    </xf>
    <xf numFmtId="176" fontId="35" fillId="0" borderId="144" xfId="81" applyNumberFormat="1" applyFont="1" applyBorder="1" applyAlignment="1">
      <alignment horizontal="right" vertical="center"/>
    </xf>
    <xf numFmtId="176" fontId="35" fillId="0" borderId="53" xfId="81" applyNumberFormat="1" applyFont="1" applyBorder="1" applyAlignment="1">
      <alignment horizontal="right" vertical="center"/>
    </xf>
    <xf numFmtId="176" fontId="35" fillId="0" borderId="52" xfId="81" applyNumberFormat="1" applyFont="1" applyBorder="1" applyAlignment="1">
      <alignment horizontal="right" vertical="center" wrapText="1"/>
    </xf>
    <xf numFmtId="176" fontId="35" fillId="0" borderId="144" xfId="81" applyNumberFormat="1" applyFont="1" applyBorder="1" applyAlignment="1">
      <alignment horizontal="right" vertical="center" wrapText="1"/>
    </xf>
    <xf numFmtId="176" fontId="35" fillId="0" borderId="53" xfId="81" applyNumberFormat="1" applyFont="1" applyBorder="1" applyAlignment="1">
      <alignment horizontal="right" vertical="center" wrapText="1"/>
    </xf>
    <xf numFmtId="176" fontId="35" fillId="0" borderId="52" xfId="81" applyNumberFormat="1" applyFont="1" applyBorder="1" applyAlignment="1">
      <alignment horizontal="right" vertical="center"/>
    </xf>
    <xf numFmtId="176" fontId="35" fillId="0" borderId="106" xfId="81" applyNumberFormat="1" applyFont="1" applyBorder="1" applyAlignment="1">
      <alignment horizontal="right" vertical="center"/>
    </xf>
    <xf numFmtId="0" fontId="35" fillId="0" borderId="145" xfId="0" applyFont="1" applyBorder="1" applyAlignment="1">
      <alignment vertical="center"/>
    </xf>
    <xf numFmtId="0" fontId="35" fillId="0" borderId="146" xfId="0" applyFont="1" applyBorder="1" applyAlignment="1">
      <alignment vertical="center"/>
    </xf>
    <xf numFmtId="0" fontId="35" fillId="0" borderId="147" xfId="0" applyFont="1" applyBorder="1" applyAlignment="1">
      <alignment vertical="center"/>
    </xf>
    <xf numFmtId="176" fontId="35" fillId="0" borderId="87" xfId="81" applyNumberFormat="1" applyFont="1" applyBorder="1" applyAlignment="1">
      <alignment horizontal="right" vertical="center"/>
    </xf>
    <xf numFmtId="176" fontId="35" fillId="0" borderId="146" xfId="81" applyNumberFormat="1" applyFont="1" applyBorder="1" applyAlignment="1">
      <alignment horizontal="right" vertical="center"/>
    </xf>
    <xf numFmtId="176" fontId="35" fillId="0" borderId="61" xfId="81" applyNumberFormat="1" applyFont="1" applyBorder="1" applyAlignment="1">
      <alignment horizontal="right" vertical="center"/>
    </xf>
    <xf numFmtId="176" fontId="35" fillId="0" borderId="60" xfId="81" applyNumberFormat="1" applyFont="1" applyBorder="1" applyAlignment="1">
      <alignment horizontal="right" vertical="center" wrapText="1"/>
    </xf>
    <xf numFmtId="176" fontId="35" fillId="0" borderId="146" xfId="81" applyNumberFormat="1" applyFont="1" applyBorder="1" applyAlignment="1">
      <alignment horizontal="right" vertical="center" wrapText="1"/>
    </xf>
    <xf numFmtId="176" fontId="35" fillId="0" borderId="61" xfId="81" applyNumberFormat="1" applyFont="1" applyBorder="1" applyAlignment="1">
      <alignment horizontal="right" vertical="center" wrapText="1"/>
    </xf>
    <xf numFmtId="176" fontId="35" fillId="0" borderId="60" xfId="81" applyNumberFormat="1" applyFont="1" applyBorder="1" applyAlignment="1">
      <alignment horizontal="right" vertical="center"/>
    </xf>
    <xf numFmtId="176" fontId="35" fillId="0" borderId="148" xfId="81" applyNumberFormat="1" applyFont="1" applyBorder="1" applyAlignment="1">
      <alignment horizontal="right" vertical="center"/>
    </xf>
    <xf numFmtId="0" fontId="35" fillId="0" borderId="75" xfId="0" applyFont="1" applyBorder="1" applyAlignment="1">
      <alignment horizontal="left" vertical="center" shrinkToFit="1"/>
    </xf>
    <xf numFmtId="0" fontId="35" fillId="0" borderId="76" xfId="0" applyFont="1" applyBorder="1" applyAlignment="1">
      <alignment horizontal="left" vertical="center" shrinkToFit="1"/>
    </xf>
    <xf numFmtId="0" fontId="35" fillId="0" borderId="34" xfId="0" applyFont="1" applyBorder="1" applyAlignment="1">
      <alignment horizontal="left" vertical="center" shrinkToFit="1"/>
    </xf>
    <xf numFmtId="176" fontId="35" fillId="0" borderId="33" xfId="81" applyNumberFormat="1" applyFont="1" applyBorder="1" applyAlignment="1">
      <alignment horizontal="right" vertical="center" wrapText="1"/>
    </xf>
    <xf numFmtId="176" fontId="35" fillId="0" borderId="143" xfId="81" applyNumberFormat="1" applyFont="1" applyBorder="1" applyAlignment="1">
      <alignment horizontal="right" vertical="center" wrapText="1"/>
    </xf>
    <xf numFmtId="176" fontId="35" fillId="0" borderId="106" xfId="81" applyNumberFormat="1" applyFont="1" applyBorder="1" applyAlignment="1">
      <alignment horizontal="right" vertical="center" wrapText="1"/>
    </xf>
    <xf numFmtId="0" fontId="35" fillId="0" borderId="16" xfId="0" applyFont="1" applyBorder="1" applyAlignment="1">
      <alignment vertical="center"/>
    </xf>
    <xf numFmtId="0" fontId="35" fillId="0" borderId="149" xfId="0" applyFont="1" applyBorder="1" applyAlignment="1">
      <alignment vertical="center"/>
    </xf>
    <xf numFmtId="0" fontId="35" fillId="0" borderId="150" xfId="0" applyFont="1" applyBorder="1" applyAlignment="1">
      <alignment vertical="center"/>
    </xf>
    <xf numFmtId="176" fontId="35" fillId="0" borderId="149" xfId="81" applyNumberFormat="1" applyFont="1" applyBorder="1" applyAlignment="1">
      <alignment horizontal="right" vertical="center"/>
    </xf>
    <xf numFmtId="176" fontId="35" fillId="0" borderId="22" xfId="81" applyNumberFormat="1" applyFont="1" applyBorder="1" applyAlignment="1">
      <alignment horizontal="right" vertical="center"/>
    </xf>
    <xf numFmtId="176" fontId="35" fillId="0" borderId="21" xfId="81" applyNumberFormat="1" applyFont="1" applyBorder="1" applyAlignment="1">
      <alignment horizontal="right" vertical="center" wrapText="1"/>
    </xf>
    <xf numFmtId="176" fontId="35" fillId="0" borderId="149" xfId="81" applyNumberFormat="1" applyFont="1" applyBorder="1" applyAlignment="1">
      <alignment horizontal="right" vertical="center" wrapText="1"/>
    </xf>
    <xf numFmtId="176" fontId="35" fillId="0" borderId="22" xfId="81" applyNumberFormat="1" applyFont="1" applyBorder="1" applyAlignment="1">
      <alignment horizontal="right" vertical="center" wrapText="1"/>
    </xf>
    <xf numFmtId="176" fontId="35" fillId="0" borderId="115" xfId="81" applyNumberFormat="1" applyFont="1" applyBorder="1" applyAlignment="1">
      <alignment horizontal="right"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35" fillId="0" borderId="25" xfId="0" applyFont="1" applyBorder="1" applyAlignment="1">
      <alignment horizontal="center" vertical="center"/>
    </xf>
    <xf numFmtId="0" fontId="35" fillId="0" borderId="29" xfId="0" applyFont="1" applyBorder="1" applyAlignment="1">
      <alignment horizontal="center" vertical="center"/>
    </xf>
    <xf numFmtId="0" fontId="35" fillId="0" borderId="138" xfId="0" applyFont="1" applyBorder="1" applyAlignment="1">
      <alignment horizontal="center" vertical="center"/>
    </xf>
    <xf numFmtId="0" fontId="35" fillId="0" borderId="151" xfId="0" applyFont="1" applyBorder="1" applyAlignment="1">
      <alignment horizontal="center" vertical="center"/>
    </xf>
    <xf numFmtId="0" fontId="35" fillId="0" borderId="112" xfId="0" applyFont="1" applyBorder="1" applyAlignment="1">
      <alignment horizontal="center" vertical="center"/>
    </xf>
    <xf numFmtId="0" fontId="35" fillId="0" borderId="0" xfId="0" applyFont="1" applyBorder="1" applyAlignment="1">
      <alignment horizontal="center" vertical="center"/>
    </xf>
    <xf numFmtId="0" fontId="35" fillId="0" borderId="107" xfId="0" applyFont="1" applyBorder="1" applyAlignment="1">
      <alignment horizontal="center" vertical="center"/>
    </xf>
    <xf numFmtId="0" fontId="35" fillId="0" borderId="137" xfId="0" applyFont="1" applyBorder="1" applyAlignment="1">
      <alignment horizontal="center" vertical="center"/>
    </xf>
    <xf numFmtId="0" fontId="35" fillId="0" borderId="136" xfId="0" applyFont="1" applyBorder="1" applyAlignment="1">
      <alignment horizontal="center" vertical="center"/>
    </xf>
    <xf numFmtId="0" fontId="35" fillId="0" borderId="45"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137" xfId="0" applyFont="1" applyBorder="1" applyAlignment="1">
      <alignment horizontal="center" vertical="center" wrapText="1"/>
    </xf>
    <xf numFmtId="0" fontId="35" fillId="0" borderId="152" xfId="0" applyFont="1" applyBorder="1" applyAlignment="1">
      <alignment horizontal="center" vertical="center" wrapText="1"/>
    </xf>
    <xf numFmtId="0" fontId="35" fillId="0" borderId="153" xfId="0" applyFont="1" applyBorder="1" applyAlignment="1">
      <alignment horizontal="center" vertical="center"/>
    </xf>
    <xf numFmtId="0" fontId="35" fillId="0" borderId="152" xfId="0" applyFont="1" applyBorder="1" applyAlignment="1">
      <alignment horizontal="center" vertical="center"/>
    </xf>
    <xf numFmtId="0" fontId="35" fillId="0" borderId="45" xfId="0" applyFont="1" applyBorder="1" applyAlignment="1">
      <alignment horizontal="center" vertical="center"/>
    </xf>
    <xf numFmtId="0" fontId="35" fillId="0" borderId="154" xfId="0" applyFont="1" applyBorder="1" applyAlignment="1">
      <alignment horizontal="center" vertical="center"/>
    </xf>
    <xf numFmtId="0" fontId="35" fillId="0" borderId="46" xfId="0" applyFont="1" applyBorder="1" applyAlignment="1">
      <alignment horizontal="center" vertical="center"/>
    </xf>
    <xf numFmtId="0" fontId="6" fillId="0" borderId="47"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0" xfId="0" applyFont="1" applyBorder="1" applyAlignment="1">
      <alignment horizontal="center" vertical="center" shrinkToFit="1"/>
    </xf>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5" fillId="0" borderId="69" xfId="0" applyFont="1" applyBorder="1" applyAlignment="1">
      <alignment horizontal="center" vertical="center"/>
    </xf>
    <xf numFmtId="0" fontId="35" fillId="0" borderId="70" xfId="0" applyFont="1" applyBorder="1" applyAlignment="1">
      <alignment horizontal="center" vertical="center"/>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69" xfId="0" applyFont="1" applyBorder="1" applyAlignment="1">
      <alignment horizontal="center" vertical="center" wrapText="1"/>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6" fillId="0" borderId="21" xfId="0" applyFont="1" applyBorder="1" applyAlignment="1">
      <alignment horizontal="center" vertical="center"/>
    </xf>
    <xf numFmtId="0" fontId="36" fillId="0" borderId="149" xfId="0" applyFont="1" applyBorder="1" applyAlignment="1">
      <alignment horizontal="center" vertical="center"/>
    </xf>
    <xf numFmtId="0" fontId="36" fillId="0" borderId="149" xfId="0" applyFont="1" applyBorder="1" applyAlignment="1">
      <alignment horizontal="center" vertical="center" shrinkToFit="1"/>
    </xf>
    <xf numFmtId="0" fontId="31" fillId="0" borderId="149" xfId="0" applyFont="1" applyBorder="1" applyAlignment="1">
      <alignment horizontal="center" vertical="center" wrapText="1"/>
    </xf>
    <xf numFmtId="0" fontId="31" fillId="0" borderId="149" xfId="0" applyFont="1" applyBorder="1" applyAlignment="1">
      <alignment vertical="center" wrapText="1"/>
    </xf>
    <xf numFmtId="0" fontId="31" fillId="0" borderId="22" xfId="0" applyFont="1" applyBorder="1" applyAlignment="1">
      <alignment horizontal="center" vertical="center"/>
    </xf>
    <xf numFmtId="0" fontId="31" fillId="0" borderId="22" xfId="0" applyFont="1" applyBorder="1" applyAlignment="1">
      <alignment vertical="center" wrapText="1"/>
    </xf>
    <xf numFmtId="0" fontId="6" fillId="0" borderId="68" xfId="0" applyFont="1" applyBorder="1" applyAlignment="1">
      <alignment horizontal="center" vertical="center"/>
    </xf>
    <xf numFmtId="0" fontId="35" fillId="0" borderId="71" xfId="0" applyFont="1" applyBorder="1" applyAlignment="1">
      <alignment horizontal="right" vertical="center" shrinkToFit="1"/>
    </xf>
    <xf numFmtId="0" fontId="35" fillId="0" borderId="72" xfId="0" applyFont="1" applyBorder="1" applyAlignment="1">
      <alignment horizontal="right" vertical="center" shrinkToFit="1"/>
    </xf>
    <xf numFmtId="0" fontId="35" fillId="0" borderId="26" xfId="0" applyFont="1" applyBorder="1" applyAlignment="1">
      <alignment vertical="center"/>
    </xf>
    <xf numFmtId="181" fontId="35" fillId="0" borderId="73" xfId="81" applyNumberFormat="1" applyFont="1" applyBorder="1" applyAlignment="1">
      <alignment vertical="center"/>
    </xf>
    <xf numFmtId="181" fontId="35" fillId="0" borderId="74" xfId="81" applyNumberFormat="1" applyFont="1" applyBorder="1" applyAlignment="1">
      <alignment vertical="center"/>
    </xf>
    <xf numFmtId="181" fontId="35" fillId="0" borderId="29" xfId="81" applyNumberFormat="1" applyFont="1" applyBorder="1" applyAlignment="1">
      <alignment horizontal="right" vertical="center"/>
    </xf>
    <xf numFmtId="181" fontId="35" fillId="0" borderId="30" xfId="81" applyNumberFormat="1" applyFont="1" applyBorder="1" applyAlignment="1">
      <alignment horizontal="right" vertical="center"/>
    </xf>
    <xf numFmtId="181" fontId="35" fillId="0" borderId="29" xfId="81" applyNumberFormat="1" applyFont="1" applyBorder="1" applyAlignment="1">
      <alignment vertical="center"/>
    </xf>
    <xf numFmtId="181" fontId="35" fillId="0" borderId="30" xfId="81" applyNumberFormat="1" applyFont="1" applyBorder="1" applyAlignment="1">
      <alignment vertical="center"/>
    </xf>
    <xf numFmtId="181" fontId="35" fillId="0" borderId="138" xfId="81" applyNumberFormat="1" applyFont="1" applyBorder="1" applyAlignment="1">
      <alignment vertical="center"/>
    </xf>
    <xf numFmtId="181" fontId="35" fillId="0" borderId="25" xfId="81" applyNumberFormat="1" applyFont="1" applyBorder="1" applyAlignment="1">
      <alignment horizontal="right" vertical="center"/>
    </xf>
    <xf numFmtId="181" fontId="35" fillId="0" borderId="31" xfId="81" applyNumberFormat="1" applyFont="1" applyBorder="1" applyAlignment="1">
      <alignment horizontal="right" vertical="center"/>
    </xf>
    <xf numFmtId="181" fontId="35" fillId="0" borderId="0" xfId="81" applyNumberFormat="1" applyFont="1" applyBorder="1" applyAlignment="1">
      <alignment vertical="center"/>
    </xf>
    <xf numFmtId="181" fontId="35" fillId="0" borderId="0" xfId="81" applyNumberFormat="1" applyFont="1" applyBorder="1" applyAlignment="1">
      <alignment horizontal="right" vertical="center"/>
    </xf>
    <xf numFmtId="182" fontId="35" fillId="0" borderId="0" xfId="81" applyNumberFormat="1" applyFont="1" applyBorder="1" applyAlignment="1">
      <alignment horizontal="right" vertical="center"/>
    </xf>
    <xf numFmtId="0" fontId="35" fillId="0" borderId="75" xfId="0" applyFont="1" applyBorder="1" applyAlignment="1">
      <alignment horizontal="center" vertical="center"/>
    </xf>
    <xf numFmtId="0" fontId="35" fillId="0" borderId="76" xfId="0" applyFont="1" applyBorder="1" applyAlignment="1">
      <alignment horizontal="center" vertical="center"/>
    </xf>
    <xf numFmtId="0" fontId="35" fillId="0" borderId="34" xfId="0" applyFont="1" applyBorder="1" applyAlignment="1">
      <alignment horizontal="center" vertical="center"/>
    </xf>
    <xf numFmtId="181" fontId="35" fillId="0" borderId="121" xfId="81" applyNumberFormat="1" applyFont="1" applyBorder="1" applyAlignment="1">
      <alignment vertical="center"/>
    </xf>
    <xf numFmtId="181" fontId="35" fillId="0" borderId="122" xfId="81" applyNumberFormat="1" applyFont="1" applyBorder="1" applyAlignment="1">
      <alignment vertical="center"/>
    </xf>
    <xf numFmtId="181" fontId="35" fillId="0" borderId="155" xfId="81" applyNumberFormat="1" applyFont="1" applyBorder="1" applyAlignment="1">
      <alignment vertical="center"/>
    </xf>
    <xf numFmtId="181" fontId="35" fillId="0" borderId="156" xfId="81" applyNumberFormat="1" applyFont="1" applyBorder="1" applyAlignment="1">
      <alignment vertical="center"/>
    </xf>
    <xf numFmtId="181" fontId="35" fillId="0" borderId="157" xfId="81" applyNumberFormat="1" applyFont="1" applyBorder="1" applyAlignment="1">
      <alignment vertical="center"/>
    </xf>
    <xf numFmtId="181" fontId="35" fillId="0" borderId="123" xfId="81" applyNumberFormat="1" applyFont="1" applyBorder="1" applyAlignment="1">
      <alignment horizontal="right" vertical="center"/>
    </xf>
    <xf numFmtId="181" fontId="35" fillId="0" borderId="156" xfId="81" applyNumberFormat="1" applyFont="1" applyBorder="1" applyAlignment="1">
      <alignment horizontal="right" vertical="center"/>
    </xf>
    <xf numFmtId="181" fontId="35" fillId="0" borderId="158" xfId="81" applyNumberFormat="1" applyFont="1" applyBorder="1" applyAlignment="1">
      <alignment horizontal="right" vertical="center"/>
    </xf>
    <xf numFmtId="0" fontId="35" fillId="0" borderId="144" xfId="0" applyFont="1" applyBorder="1" applyAlignment="1">
      <alignment horizontal="center" vertical="center"/>
    </xf>
    <xf numFmtId="0" fontId="35" fillId="0" borderId="117" xfId="0" applyFont="1" applyBorder="1" applyAlignment="1">
      <alignment horizontal="center" vertical="center"/>
    </xf>
    <xf numFmtId="181" fontId="35" fillId="0" borderId="84" xfId="81" applyNumberFormat="1" applyFont="1" applyBorder="1" applyAlignment="1">
      <alignment vertical="center"/>
    </xf>
    <xf numFmtId="181" fontId="35" fillId="0" borderId="85" xfId="81" applyNumberFormat="1" applyFont="1" applyBorder="1" applyAlignment="1">
      <alignment vertical="center"/>
    </xf>
    <xf numFmtId="181" fontId="35" fillId="0" borderId="52" xfId="81" applyNumberFormat="1" applyFont="1" applyBorder="1" applyAlignment="1">
      <alignment horizontal="right" vertical="center"/>
    </xf>
    <xf numFmtId="181" fontId="35" fillId="0" borderId="53" xfId="81" applyNumberFormat="1" applyFont="1" applyBorder="1" applyAlignment="1">
      <alignment horizontal="right" vertical="center"/>
    </xf>
    <xf numFmtId="181" fontId="35" fillId="0" borderId="53" xfId="81" applyNumberFormat="1" applyFont="1" applyBorder="1" applyAlignment="1">
      <alignment vertical="center"/>
    </xf>
    <xf numFmtId="181" fontId="35" fillId="0" borderId="52" xfId="81" applyNumberFormat="1" applyFont="1" applyBorder="1" applyAlignment="1">
      <alignment vertical="center"/>
    </xf>
    <xf numFmtId="181" fontId="35" fillId="0" borderId="144" xfId="81" applyNumberFormat="1" applyFont="1" applyBorder="1" applyAlignment="1">
      <alignment vertical="center"/>
    </xf>
    <xf numFmtId="181" fontId="35" fillId="0" borderId="54" xfId="81" applyNumberFormat="1" applyFont="1" applyBorder="1" applyAlignment="1">
      <alignment horizontal="right" vertical="center"/>
    </xf>
    <xf numFmtId="0" fontId="35" fillId="0" borderId="146" xfId="0" applyFont="1" applyBorder="1" applyAlignment="1">
      <alignment horizontal="center" vertical="center"/>
    </xf>
    <xf numFmtId="0" fontId="35" fillId="0" borderId="147" xfId="0" applyFont="1" applyBorder="1" applyAlignment="1">
      <alignment horizontal="center" vertical="center"/>
    </xf>
    <xf numFmtId="181" fontId="35" fillId="0" borderId="87" xfId="81" applyNumberFormat="1" applyFont="1" applyBorder="1" applyAlignment="1">
      <alignment vertical="center"/>
    </xf>
    <xf numFmtId="181" fontId="35" fillId="0" borderId="88" xfId="81" applyNumberFormat="1" applyFont="1" applyBorder="1" applyAlignment="1">
      <alignment vertical="center"/>
    </xf>
    <xf numFmtId="181" fontId="35" fillId="0" borderId="60" xfId="81" applyNumberFormat="1" applyFont="1" applyBorder="1" applyAlignment="1">
      <alignment horizontal="right" vertical="center"/>
    </xf>
    <xf numFmtId="181" fontId="35" fillId="0" borderId="61" xfId="81" applyNumberFormat="1" applyFont="1" applyBorder="1" applyAlignment="1">
      <alignment horizontal="right" vertical="center"/>
    </xf>
    <xf numFmtId="181" fontId="35" fillId="0" borderId="61" xfId="81" applyNumberFormat="1" applyFont="1" applyBorder="1" applyAlignment="1">
      <alignment vertical="center"/>
    </xf>
    <xf numFmtId="181" fontId="35" fillId="0" borderId="60" xfId="81" applyNumberFormat="1" applyFont="1" applyBorder="1" applyAlignment="1">
      <alignment vertical="center"/>
    </xf>
    <xf numFmtId="181" fontId="35" fillId="0" borderId="146" xfId="81" applyNumberFormat="1" applyFont="1" applyBorder="1" applyAlignment="1">
      <alignment vertical="center"/>
    </xf>
    <xf numFmtId="181" fontId="35" fillId="0" borderId="62" xfId="81" applyNumberFormat="1" applyFont="1" applyBorder="1" applyAlignment="1">
      <alignment horizontal="right" vertical="center"/>
    </xf>
    <xf numFmtId="0" fontId="35" fillId="0" borderId="159" xfId="0" applyFont="1" applyBorder="1" applyAlignment="1">
      <alignment horizontal="center" vertical="center"/>
    </xf>
    <xf numFmtId="0" fontId="35" fillId="0" borderId="160" xfId="0" applyFont="1" applyBorder="1" applyAlignment="1">
      <alignment horizontal="center" vertical="center"/>
    </xf>
    <xf numFmtId="0" fontId="35" fillId="0" borderId="161" xfId="0" applyFont="1" applyBorder="1" applyAlignment="1">
      <alignment horizontal="center" vertical="center"/>
    </xf>
    <xf numFmtId="181" fontId="35" fillId="0" borderId="162" xfId="81" applyNumberFormat="1" applyFont="1" applyBorder="1" applyAlignment="1">
      <alignment vertical="center"/>
    </xf>
    <xf numFmtId="181" fontId="35" fillId="0" borderId="163" xfId="81" applyNumberFormat="1" applyFont="1" applyBorder="1" applyAlignment="1">
      <alignment vertical="center"/>
    </xf>
    <xf numFmtId="181" fontId="35" fillId="0" borderId="37" xfId="81" applyNumberFormat="1" applyFont="1" applyBorder="1" applyAlignment="1">
      <alignment vertical="center"/>
    </xf>
    <xf numFmtId="181" fontId="35" fillId="0" borderId="38" xfId="81" applyNumberFormat="1" applyFont="1" applyBorder="1" applyAlignment="1">
      <alignment vertical="center"/>
    </xf>
    <xf numFmtId="181" fontId="35" fillId="0" borderId="164" xfId="81" applyNumberFormat="1" applyFont="1" applyBorder="1" applyAlignment="1">
      <alignment vertical="center"/>
    </xf>
    <xf numFmtId="181" fontId="35" fillId="0" borderId="165" xfId="81" applyNumberFormat="1" applyFont="1" applyBorder="1" applyAlignment="1">
      <alignment horizontal="right" vertical="center"/>
    </xf>
    <xf numFmtId="181" fontId="35" fillId="0" borderId="38" xfId="81" applyNumberFormat="1" applyFont="1" applyBorder="1" applyAlignment="1">
      <alignment horizontal="right" vertical="center"/>
    </xf>
    <xf numFmtId="181" fontId="35" fillId="0" borderId="39" xfId="81" applyNumberFormat="1" applyFont="1" applyBorder="1" applyAlignment="1">
      <alignment horizontal="right" vertical="center"/>
    </xf>
    <xf numFmtId="181" fontId="6" fillId="0" borderId="0" xfId="81" applyNumberFormat="1" applyFont="1" applyBorder="1" applyAlignment="1">
      <alignment vertical="center"/>
    </xf>
    <xf numFmtId="181" fontId="35" fillId="0" borderId="39" xfId="81" applyNumberFormat="1" applyFont="1" applyBorder="1" applyAlignment="1">
      <alignment vertical="center"/>
    </xf>
    <xf numFmtId="181" fontId="35" fillId="0" borderId="35" xfId="81" applyNumberFormat="1" applyFont="1" applyBorder="1" applyAlignment="1">
      <alignment vertical="center"/>
    </xf>
    <xf numFmtId="181" fontId="35" fillId="0" borderId="160" xfId="81" applyNumberFormat="1" applyFont="1" applyBorder="1" applyAlignment="1">
      <alignment vertical="center"/>
    </xf>
    <xf numFmtId="181" fontId="35" fillId="0" borderId="165" xfId="81" applyNumberFormat="1" applyFont="1" applyBorder="1" applyAlignment="1">
      <alignment vertical="center"/>
    </xf>
    <xf numFmtId="0" fontId="35" fillId="0" borderId="159" xfId="0" applyFont="1" applyFill="1" applyBorder="1" applyAlignment="1">
      <alignment horizontal="center" vertical="center"/>
    </xf>
    <xf numFmtId="0" fontId="35" fillId="0" borderId="160" xfId="0" applyFont="1" applyFill="1" applyBorder="1" applyAlignment="1">
      <alignment horizontal="center" vertical="center"/>
    </xf>
    <xf numFmtId="0" fontId="35" fillId="0" borderId="161" xfId="0" applyFont="1" applyFill="1" applyBorder="1" applyAlignment="1">
      <alignment horizontal="center" vertical="center"/>
    </xf>
    <xf numFmtId="181" fontId="35" fillId="0" borderId="162" xfId="81" applyNumberFormat="1" applyFont="1" applyFill="1" applyBorder="1" applyAlignment="1">
      <alignment vertical="center"/>
    </xf>
    <xf numFmtId="181" fontId="35" fillId="0" borderId="160" xfId="81" applyNumberFormat="1" applyFont="1" applyFill="1" applyBorder="1" applyAlignment="1">
      <alignment vertical="center"/>
    </xf>
    <xf numFmtId="181" fontId="35" fillId="0" borderId="37" xfId="81" applyNumberFormat="1" applyFont="1" applyFill="1" applyBorder="1" applyAlignment="1">
      <alignment vertical="center"/>
    </xf>
    <xf numFmtId="181" fontId="35" fillId="0" borderId="38" xfId="81" applyNumberFormat="1" applyFont="1" applyFill="1" applyBorder="1" applyAlignment="1">
      <alignment vertical="center"/>
    </xf>
    <xf numFmtId="181" fontId="35" fillId="0" borderId="162" xfId="94" applyNumberFormat="1" applyFont="1" applyFill="1" applyBorder="1" applyAlignment="1">
      <alignment vertical="center"/>
    </xf>
    <xf numFmtId="181" fontId="35" fillId="0" borderId="35" xfId="81" applyNumberFormat="1" applyFont="1" applyFill="1" applyBorder="1" applyAlignment="1">
      <alignment vertical="center"/>
    </xf>
    <xf numFmtId="181" fontId="35" fillId="0" borderId="164" xfId="81" applyNumberFormat="1" applyFont="1" applyFill="1" applyBorder="1" applyAlignment="1">
      <alignment vertical="center"/>
    </xf>
    <xf numFmtId="181" fontId="35" fillId="0" borderId="165" xfId="81" applyNumberFormat="1" applyFont="1" applyFill="1" applyBorder="1" applyAlignment="1">
      <alignment vertical="center"/>
    </xf>
    <xf numFmtId="181" fontId="35" fillId="0" borderId="39" xfId="81" applyNumberFormat="1" applyFont="1" applyFill="1" applyBorder="1" applyAlignment="1">
      <alignment vertical="center"/>
    </xf>
    <xf numFmtId="0" fontId="35" fillId="0" borderId="16"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18" xfId="0" applyFont="1" applyFill="1" applyBorder="1" applyAlignment="1">
      <alignment horizontal="center" vertical="center"/>
    </xf>
    <xf numFmtId="181" fontId="35" fillId="0" borderId="124" xfId="94" applyNumberFormat="1" applyFont="1" applyFill="1" applyBorder="1" applyAlignment="1">
      <alignment vertical="center"/>
    </xf>
    <xf numFmtId="181" fontId="35" fillId="0" borderId="17" xfId="94" applyNumberFormat="1" applyFont="1" applyFill="1" applyBorder="1" applyAlignment="1">
      <alignment vertical="center"/>
    </xf>
    <xf numFmtId="181" fontId="35" fillId="0" borderId="127" xfId="94" applyNumberFormat="1" applyFont="1" applyFill="1" applyBorder="1" applyAlignment="1">
      <alignment vertical="center"/>
    </xf>
    <xf numFmtId="181" fontId="35" fillId="0" borderId="128" xfId="94" applyNumberFormat="1" applyFont="1" applyFill="1" applyBorder="1" applyAlignment="1">
      <alignment vertical="center"/>
    </xf>
    <xf numFmtId="181" fontId="35" fillId="0" borderId="19" xfId="94" applyNumberFormat="1" applyFont="1" applyFill="1" applyBorder="1" applyAlignment="1">
      <alignment vertical="center"/>
    </xf>
    <xf numFmtId="181" fontId="35" fillId="0" borderId="125" xfId="94" applyNumberFormat="1" applyFont="1" applyFill="1" applyBorder="1" applyAlignment="1">
      <alignment vertical="center"/>
    </xf>
    <xf numFmtId="181" fontId="35" fillId="0" borderId="96" xfId="94" applyNumberFormat="1" applyFont="1" applyFill="1" applyBorder="1" applyAlignment="1">
      <alignment vertical="center"/>
    </xf>
    <xf numFmtId="181" fontId="35" fillId="0" borderId="23" xfId="94" applyNumberFormat="1" applyFont="1" applyFill="1" applyBorder="1" applyAlignment="1">
      <alignment vertical="center"/>
    </xf>
    <xf numFmtId="181" fontId="35" fillId="0" borderId="0" xfId="81" applyNumberFormat="1" applyFont="1" applyFill="1" applyBorder="1" applyAlignment="1">
      <alignment vertical="center"/>
    </xf>
    <xf numFmtId="182" fontId="35" fillId="0" borderId="0" xfId="81" applyNumberFormat="1" applyFont="1" applyFill="1" applyBorder="1" applyAlignment="1">
      <alignment horizontal="right" vertical="center"/>
    </xf>
    <xf numFmtId="0" fontId="36" fillId="0" borderId="0" xfId="0" applyFont="1" applyBorder="1" applyAlignment="1">
      <alignment vertical="center"/>
    </xf>
    <xf numFmtId="0" fontId="36" fillId="0" borderId="0" xfId="0" applyFont="1" applyAlignment="1">
      <alignment horizontal="right" vertical="center"/>
    </xf>
    <xf numFmtId="0" fontId="35" fillId="0" borderId="0" xfId="0" applyFont="1" applyFill="1" applyAlignment="1">
      <alignment vertical="center"/>
    </xf>
    <xf numFmtId="0" fontId="35" fillId="24" borderId="0" xfId="0" applyFont="1" applyFill="1" applyAlignment="1">
      <alignment vertical="center"/>
    </xf>
    <xf numFmtId="0" fontId="1" fillId="0" borderId="0" xfId="113" applyFont="1" applyAlignment="1">
      <alignment vertical="center"/>
      <protection/>
    </xf>
    <xf numFmtId="0" fontId="0" fillId="0" borderId="0" xfId="0" applyFont="1" applyAlignment="1">
      <alignment/>
    </xf>
    <xf numFmtId="0" fontId="35" fillId="0" borderId="166" xfId="0" applyFont="1" applyBorder="1" applyAlignment="1">
      <alignment horizontal="center" vertical="center"/>
    </xf>
    <xf numFmtId="0" fontId="35" fillId="0" borderId="167" xfId="0" applyFont="1" applyBorder="1" applyAlignment="1">
      <alignment horizontal="center" vertical="center" wrapText="1"/>
    </xf>
    <xf numFmtId="0" fontId="35" fillId="0" borderId="168" xfId="0" applyFont="1" applyBorder="1" applyAlignment="1">
      <alignment horizontal="center" vertical="center" wrapText="1"/>
    </xf>
    <xf numFmtId="0" fontId="35" fillId="0" borderId="92" xfId="0" applyFont="1" applyBorder="1" applyAlignment="1">
      <alignment horizontal="center" vertical="center" wrapText="1"/>
    </xf>
    <xf numFmtId="0" fontId="35" fillId="0" borderId="91" xfId="0" applyFont="1" applyBorder="1" applyAlignment="1">
      <alignment horizontal="center" vertical="center" wrapText="1"/>
    </xf>
    <xf numFmtId="0" fontId="35" fillId="0" borderId="92" xfId="0" applyFont="1" applyBorder="1" applyAlignment="1">
      <alignment horizontal="center" vertical="center" shrinkToFit="1"/>
    </xf>
    <xf numFmtId="0" fontId="35" fillId="0" borderId="91" xfId="0" applyFont="1" applyBorder="1" applyAlignment="1">
      <alignment horizontal="center" vertical="center" shrinkToFit="1"/>
    </xf>
    <xf numFmtId="0" fontId="35" fillId="0" borderId="119" xfId="0" applyFont="1" applyBorder="1" applyAlignment="1">
      <alignment horizontal="center" vertical="center" wrapText="1"/>
    </xf>
    <xf numFmtId="0" fontId="35" fillId="0" borderId="169" xfId="0" applyFont="1" applyBorder="1" applyAlignment="1">
      <alignment horizontal="center" vertical="center"/>
    </xf>
    <xf numFmtId="0" fontId="35" fillId="0" borderId="135" xfId="0" applyFont="1" applyBorder="1" applyAlignment="1">
      <alignment horizontal="center" vertical="center" wrapText="1"/>
    </xf>
    <xf numFmtId="0" fontId="36" fillId="0" borderId="134" xfId="0" applyFont="1" applyBorder="1" applyAlignment="1">
      <alignment horizontal="center" vertical="center" wrapText="1"/>
    </xf>
    <xf numFmtId="0" fontId="35" fillId="0" borderId="170" xfId="0" applyFont="1" applyBorder="1" applyAlignment="1">
      <alignment horizontal="center" vertical="center" wrapText="1"/>
    </xf>
    <xf numFmtId="0" fontId="36" fillId="0" borderId="171" xfId="0" applyFont="1" applyBorder="1" applyAlignment="1">
      <alignment horizontal="center" vertical="center" wrapText="1"/>
    </xf>
    <xf numFmtId="0" fontId="36" fillId="0" borderId="170" xfId="0" applyFont="1" applyBorder="1" applyAlignment="1">
      <alignment horizontal="center" vertical="center" wrapText="1"/>
    </xf>
    <xf numFmtId="0" fontId="36" fillId="0" borderId="172" xfId="0" applyFont="1" applyBorder="1" applyAlignment="1">
      <alignment horizontal="center" vertical="center" wrapText="1"/>
    </xf>
    <xf numFmtId="0" fontId="35" fillId="0" borderId="173" xfId="0" applyFont="1" applyBorder="1" applyAlignment="1">
      <alignment horizontal="center" vertical="center"/>
    </xf>
    <xf numFmtId="0" fontId="35" fillId="0" borderId="124" xfId="0" applyFont="1" applyBorder="1" applyAlignment="1">
      <alignment horizontal="center" vertical="center"/>
    </xf>
    <xf numFmtId="0" fontId="36" fillId="0" borderId="126" xfId="0" applyFont="1" applyBorder="1" applyAlignment="1">
      <alignment horizontal="center" vertical="center" wrapText="1"/>
    </xf>
    <xf numFmtId="0" fontId="35" fillId="0" borderId="127" xfId="0" applyFont="1" applyBorder="1" applyAlignment="1">
      <alignment horizontal="center" vertical="center" wrapText="1"/>
    </xf>
    <xf numFmtId="0" fontId="36" fillId="0" borderId="128" xfId="0" applyFont="1" applyBorder="1" applyAlignment="1">
      <alignment horizontal="center" vertical="center" wrapText="1"/>
    </xf>
    <xf numFmtId="0" fontId="36" fillId="0" borderId="127" xfId="0" applyFont="1" applyBorder="1" applyAlignment="1">
      <alignment horizontal="center" vertical="center" wrapText="1"/>
    </xf>
    <xf numFmtId="0" fontId="36" fillId="0" borderId="129" xfId="0" applyFont="1" applyBorder="1" applyAlignment="1">
      <alignment horizontal="center" vertical="center" wrapText="1"/>
    </xf>
    <xf numFmtId="0" fontId="35" fillId="0" borderId="174" xfId="0" applyFont="1" applyBorder="1" applyAlignment="1">
      <alignment horizontal="right" vertical="center" shrinkToFit="1"/>
    </xf>
    <xf numFmtId="176" fontId="35" fillId="0" borderId="132" xfId="0" applyNumberFormat="1" applyFont="1" applyBorder="1" applyAlignment="1">
      <alignment horizontal="right" vertical="center" wrapText="1"/>
    </xf>
    <xf numFmtId="176" fontId="35" fillId="0" borderId="133" xfId="0" applyNumberFormat="1" applyFont="1" applyBorder="1" applyAlignment="1">
      <alignment horizontal="right" vertical="center" wrapText="1"/>
    </xf>
    <xf numFmtId="176" fontId="35" fillId="0" borderId="175" xfId="0" applyNumberFormat="1" applyFont="1" applyBorder="1" applyAlignment="1">
      <alignment horizontal="right" vertical="center" wrapText="1"/>
    </xf>
    <xf numFmtId="176" fontId="35" fillId="0" borderId="176" xfId="0" applyNumberFormat="1" applyFont="1" applyBorder="1" applyAlignment="1">
      <alignment horizontal="right" vertical="center" wrapText="1"/>
    </xf>
    <xf numFmtId="176" fontId="35" fillId="0" borderId="177" xfId="0" applyNumberFormat="1" applyFont="1" applyBorder="1" applyAlignment="1">
      <alignment horizontal="right" vertical="center" wrapText="1"/>
    </xf>
    <xf numFmtId="3" fontId="35" fillId="0" borderId="0" xfId="0" applyNumberFormat="1" applyFont="1" applyBorder="1" applyAlignment="1">
      <alignment horizontal="right" vertical="center" wrapText="1"/>
    </xf>
    <xf numFmtId="0" fontId="35" fillId="0" borderId="178" xfId="0" applyFont="1" applyBorder="1" applyAlignment="1">
      <alignment horizontal="right" vertical="center" shrinkToFit="1"/>
    </xf>
    <xf numFmtId="176" fontId="35" fillId="0" borderId="84" xfId="0" applyNumberFormat="1" applyFont="1" applyBorder="1" applyAlignment="1">
      <alignment horizontal="right" vertical="center" wrapText="1"/>
    </xf>
    <xf numFmtId="176" fontId="35" fillId="0" borderId="85" xfId="0" applyNumberFormat="1" applyFont="1" applyBorder="1" applyAlignment="1">
      <alignment horizontal="right" vertical="center" wrapText="1"/>
    </xf>
    <xf numFmtId="176" fontId="35" fillId="0" borderId="52" xfId="0" applyNumberFormat="1" applyFont="1" applyBorder="1" applyAlignment="1">
      <alignment horizontal="right" vertical="center" wrapText="1"/>
    </xf>
    <xf numFmtId="176" fontId="35" fillId="0" borderId="53" xfId="0" applyNumberFormat="1" applyFont="1" applyBorder="1" applyAlignment="1">
      <alignment horizontal="right" vertical="center" wrapText="1"/>
    </xf>
    <xf numFmtId="176" fontId="35" fillId="0" borderId="179" xfId="0" applyNumberFormat="1" applyFont="1" applyBorder="1" applyAlignment="1">
      <alignment horizontal="right" vertical="center" wrapText="1"/>
    </xf>
    <xf numFmtId="0" fontId="35" fillId="0" borderId="111" xfId="0" applyNumberFormat="1" applyFont="1" applyBorder="1" applyAlignment="1">
      <alignment vertical="center"/>
    </xf>
    <xf numFmtId="0" fontId="35" fillId="0" borderId="110" xfId="0" applyNumberFormat="1" applyFont="1" applyBorder="1" applyAlignment="1">
      <alignment vertical="center"/>
    </xf>
    <xf numFmtId="177" fontId="35" fillId="0" borderId="84" xfId="0" applyNumberFormat="1" applyFont="1" applyBorder="1" applyAlignment="1">
      <alignment horizontal="right" vertical="center" wrapText="1"/>
    </xf>
    <xf numFmtId="177" fontId="35" fillId="0" borderId="85" xfId="0" applyNumberFormat="1" applyFont="1" applyBorder="1" applyAlignment="1">
      <alignment horizontal="right" vertical="center" wrapText="1"/>
    </xf>
    <xf numFmtId="177" fontId="35" fillId="0" borderId="52" xfId="0" applyNumberFormat="1" applyFont="1" applyBorder="1" applyAlignment="1">
      <alignment horizontal="right" vertical="center" wrapText="1"/>
    </xf>
    <xf numFmtId="177" fontId="35" fillId="0" borderId="53" xfId="0" applyNumberFormat="1" applyFont="1" applyBorder="1" applyAlignment="1">
      <alignment horizontal="right" vertical="center" wrapText="1"/>
    </xf>
    <xf numFmtId="177" fontId="0" fillId="0" borderId="123" xfId="0" applyNumberFormat="1" applyFont="1" applyBorder="1" applyAlignment="1">
      <alignment/>
    </xf>
    <xf numFmtId="177" fontId="0" fillId="0" borderId="120" xfId="0" applyNumberFormat="1" applyFont="1" applyBorder="1" applyAlignment="1">
      <alignment/>
    </xf>
    <xf numFmtId="177" fontId="35" fillId="0" borderId="179" xfId="0" applyNumberFormat="1" applyFont="1" applyBorder="1" applyAlignment="1">
      <alignment horizontal="right" vertical="center" wrapText="1"/>
    </xf>
    <xf numFmtId="183" fontId="35" fillId="0" borderId="0" xfId="0" applyNumberFormat="1" applyFont="1" applyBorder="1" applyAlignment="1">
      <alignment horizontal="right" vertical="center" wrapText="1"/>
    </xf>
    <xf numFmtId="177" fontId="35" fillId="0" borderId="0" xfId="0" applyNumberFormat="1" applyFont="1" applyBorder="1" applyAlignment="1">
      <alignment horizontal="right" vertical="center" wrapText="1"/>
    </xf>
    <xf numFmtId="177" fontId="35" fillId="0" borderId="180" xfId="0" applyNumberFormat="1" applyFont="1" applyBorder="1" applyAlignment="1">
      <alignment horizontal="right" vertical="center" wrapText="1"/>
    </xf>
    <xf numFmtId="0" fontId="35" fillId="0" borderId="0" xfId="113" applyFont="1" applyAlignment="1">
      <alignment vertical="center" wrapText="1"/>
      <protection/>
    </xf>
    <xf numFmtId="0" fontId="35" fillId="0" borderId="0" xfId="113" applyFont="1" applyAlignment="1">
      <alignment vertical="center"/>
      <protection/>
    </xf>
    <xf numFmtId="0" fontId="35" fillId="0" borderId="181" xfId="0" applyFont="1" applyBorder="1" applyAlignment="1">
      <alignment horizontal="right" vertical="center" shrinkToFit="1"/>
    </xf>
    <xf numFmtId="177" fontId="35" fillId="0" borderId="182" xfId="0" applyNumberFormat="1" applyFont="1" applyBorder="1" applyAlignment="1">
      <alignment horizontal="right" vertical="center" wrapText="1"/>
    </xf>
    <xf numFmtId="177" fontId="35" fillId="0" borderId="134" xfId="0" applyNumberFormat="1" applyFont="1" applyBorder="1" applyAlignment="1">
      <alignment horizontal="right" vertical="center" wrapText="1"/>
    </xf>
    <xf numFmtId="177" fontId="35" fillId="0" borderId="170" xfId="0" applyNumberFormat="1" applyFont="1" applyBorder="1" applyAlignment="1">
      <alignment horizontal="right" vertical="center" wrapText="1"/>
    </xf>
    <xf numFmtId="177" fontId="35" fillId="0" borderId="171" xfId="0" applyNumberFormat="1" applyFont="1" applyBorder="1" applyAlignment="1">
      <alignment horizontal="right" vertical="center" wrapText="1"/>
    </xf>
    <xf numFmtId="177" fontId="35" fillId="0" borderId="135" xfId="0" applyNumberFormat="1" applyFont="1" applyBorder="1" applyAlignment="1">
      <alignment horizontal="right" vertical="center" wrapText="1"/>
    </xf>
    <xf numFmtId="177" fontId="35" fillId="0" borderId="172" xfId="0" applyNumberFormat="1" applyFont="1" applyBorder="1" applyAlignment="1">
      <alignment horizontal="right" vertical="center" wrapText="1"/>
    </xf>
    <xf numFmtId="0" fontId="35" fillId="0" borderId="178" xfId="0" applyFont="1" applyFill="1" applyBorder="1" applyAlignment="1">
      <alignment horizontal="right" vertical="center" shrinkToFit="1"/>
    </xf>
    <xf numFmtId="177" fontId="35" fillId="0" borderId="180" xfId="113" applyNumberFormat="1" applyFont="1" applyFill="1" applyBorder="1" applyAlignment="1">
      <alignment horizontal="right" vertical="center" wrapText="1"/>
      <protection/>
    </xf>
    <xf numFmtId="177" fontId="35" fillId="0" borderId="85" xfId="113" applyNumberFormat="1" applyFont="1" applyFill="1" applyBorder="1" applyAlignment="1">
      <alignment horizontal="right" vertical="center" wrapText="1"/>
      <protection/>
    </xf>
    <xf numFmtId="177" fontId="35" fillId="0" borderId="52" xfId="113" applyNumberFormat="1" applyFont="1" applyFill="1" applyBorder="1" applyAlignment="1">
      <alignment horizontal="right" vertical="center" wrapText="1"/>
      <protection/>
    </xf>
    <xf numFmtId="177" fontId="35" fillId="0" borderId="53" xfId="113" applyNumberFormat="1" applyFont="1" applyFill="1" applyBorder="1" applyAlignment="1">
      <alignment horizontal="right" vertical="center" wrapText="1"/>
      <protection/>
    </xf>
    <xf numFmtId="177" fontId="35" fillId="0" borderId="0" xfId="113" applyNumberFormat="1" applyFont="1" applyFill="1" applyBorder="1" applyAlignment="1">
      <alignment horizontal="right" vertical="center" wrapText="1"/>
      <protection/>
    </xf>
    <xf numFmtId="177" fontId="35" fillId="0" borderId="84" xfId="113" applyNumberFormat="1" applyFont="1" applyFill="1" applyBorder="1" applyAlignment="1">
      <alignment horizontal="right" vertical="center" wrapText="1"/>
      <protection/>
    </xf>
    <xf numFmtId="177" fontId="35" fillId="0" borderId="179" xfId="113" applyNumberFormat="1" applyFont="1" applyFill="1" applyBorder="1" applyAlignment="1">
      <alignment horizontal="right" vertical="center" wrapText="1"/>
      <protection/>
    </xf>
    <xf numFmtId="183" fontId="35" fillId="0" borderId="0" xfId="0" applyNumberFormat="1" applyFont="1" applyAlignment="1">
      <alignment horizontal="right" vertical="center" wrapText="1"/>
    </xf>
    <xf numFmtId="0" fontId="35" fillId="0" borderId="183" xfId="0" applyFont="1" applyFill="1" applyBorder="1" applyAlignment="1">
      <alignment horizontal="right" vertical="center" shrinkToFit="1"/>
    </xf>
    <xf numFmtId="177" fontId="35" fillId="0" borderId="184" xfId="113" applyNumberFormat="1" applyFont="1" applyFill="1" applyBorder="1" applyAlignment="1">
      <alignment horizontal="right" vertical="center" wrapText="1"/>
      <protection/>
    </xf>
    <xf numFmtId="177" fontId="35" fillId="0" borderId="70" xfId="113" applyNumberFormat="1" applyFont="1" applyFill="1" applyBorder="1" applyAlignment="1">
      <alignment horizontal="right" vertical="center" wrapText="1"/>
      <protection/>
    </xf>
    <xf numFmtId="177" fontId="35" fillId="0" borderId="21" xfId="113" applyNumberFormat="1" applyFont="1" applyFill="1" applyBorder="1" applyAlignment="1">
      <alignment horizontal="right" vertical="center" wrapText="1"/>
      <protection/>
    </xf>
    <xf numFmtId="177" fontId="35" fillId="0" borderId="22" xfId="113" applyNumberFormat="1" applyFont="1" applyFill="1" applyBorder="1" applyAlignment="1">
      <alignment horizontal="right" vertical="center" wrapText="1"/>
      <protection/>
    </xf>
    <xf numFmtId="177" fontId="35" fillId="0" borderId="17" xfId="113" applyNumberFormat="1" applyFont="1" applyFill="1" applyBorder="1" applyAlignment="1">
      <alignment horizontal="right" vertical="center" wrapText="1"/>
      <protection/>
    </xf>
    <xf numFmtId="177" fontId="35" fillId="0" borderId="69" xfId="113" applyNumberFormat="1" applyFont="1" applyFill="1" applyBorder="1" applyAlignment="1">
      <alignment horizontal="right" vertical="center" wrapText="1"/>
      <protection/>
    </xf>
    <xf numFmtId="177" fontId="35" fillId="0" borderId="185" xfId="113" applyNumberFormat="1" applyFont="1" applyFill="1" applyBorder="1" applyAlignment="1">
      <alignment horizontal="right" vertical="center" wrapText="1"/>
      <protection/>
    </xf>
    <xf numFmtId="183" fontId="35" fillId="0" borderId="0" xfId="0" applyNumberFormat="1" applyFont="1" applyFill="1" applyBorder="1" applyAlignment="1">
      <alignment horizontal="right" vertical="center" wrapText="1"/>
    </xf>
    <xf numFmtId="0" fontId="35" fillId="0" borderId="0" xfId="113" applyFont="1" applyFill="1" applyBorder="1" applyAlignment="1">
      <alignment horizontal="left" vertical="center"/>
      <protection/>
    </xf>
    <xf numFmtId="176" fontId="35" fillId="0" borderId="0" xfId="0" applyNumberFormat="1" applyFont="1" applyFill="1" applyAlignment="1">
      <alignment horizontal="right" vertical="center" wrapText="1"/>
    </xf>
    <xf numFmtId="176" fontId="35" fillId="0" borderId="0" xfId="0" applyNumberFormat="1" applyFont="1" applyFill="1" applyAlignment="1">
      <alignment vertical="center" wrapText="1"/>
    </xf>
    <xf numFmtId="183" fontId="35" fillId="0" borderId="0" xfId="0" applyNumberFormat="1" applyFont="1" applyFill="1" applyAlignment="1">
      <alignment horizontal="right" vertical="center" wrapText="1"/>
    </xf>
    <xf numFmtId="0" fontId="34" fillId="0" borderId="0" xfId="0" applyFont="1" applyBorder="1" applyAlignment="1">
      <alignment horizontal="right" vertical="center" shrinkToFit="1"/>
    </xf>
    <xf numFmtId="183" fontId="34" fillId="0" borderId="0" xfId="0" applyNumberFormat="1" applyFont="1" applyBorder="1" applyAlignment="1">
      <alignment horizontal="right" vertical="center" wrapText="1"/>
    </xf>
    <xf numFmtId="0" fontId="34" fillId="0" borderId="0" xfId="0" applyFont="1" applyBorder="1" applyAlignment="1">
      <alignment horizontal="center" vertical="center" wrapText="1"/>
    </xf>
    <xf numFmtId="0" fontId="1" fillId="0" borderId="0" xfId="0" applyFont="1" applyAlignment="1">
      <alignment horizontal="left" vertical="center"/>
    </xf>
    <xf numFmtId="0" fontId="35" fillId="0" borderId="166" xfId="0" applyFont="1" applyBorder="1" applyAlignment="1">
      <alignment horizontal="center" vertical="center" shrinkToFit="1"/>
    </xf>
    <xf numFmtId="0" fontId="35" fillId="0" borderId="90" xfId="0" applyFont="1" applyBorder="1" applyAlignment="1">
      <alignment horizontal="center" vertical="center" wrapText="1"/>
    </xf>
    <xf numFmtId="0" fontId="35" fillId="0" borderId="90" xfId="0" applyFont="1" applyFill="1" applyBorder="1" applyAlignment="1">
      <alignment horizontal="center" vertical="center" wrapText="1"/>
    </xf>
    <xf numFmtId="0" fontId="35" fillId="0" borderId="92" xfId="0" applyFont="1" applyFill="1" applyBorder="1" applyAlignment="1">
      <alignment horizontal="center" vertical="center" wrapText="1"/>
    </xf>
    <xf numFmtId="0" fontId="35" fillId="0" borderId="119" xfId="0" applyFont="1" applyFill="1" applyBorder="1" applyAlignment="1">
      <alignment horizontal="center" vertical="center" wrapText="1"/>
    </xf>
    <xf numFmtId="0" fontId="35" fillId="0" borderId="173" xfId="0" applyFont="1" applyBorder="1" applyAlignment="1">
      <alignment horizontal="center" vertical="center" shrinkToFit="1"/>
    </xf>
    <xf numFmtId="184" fontId="35" fillId="0" borderId="128" xfId="0" applyNumberFormat="1" applyFont="1" applyBorder="1" applyAlignment="1">
      <alignment horizontal="center" vertical="center" wrapText="1"/>
    </xf>
    <xf numFmtId="184" fontId="35" fillId="0" borderId="17" xfId="0" applyNumberFormat="1" applyFont="1" applyBorder="1" applyAlignment="1">
      <alignment horizontal="center" vertical="center" wrapText="1"/>
    </xf>
    <xf numFmtId="0" fontId="35" fillId="0" borderId="124" xfId="0" applyFont="1" applyBorder="1" applyAlignment="1">
      <alignment horizontal="center" vertical="center" wrapText="1"/>
    </xf>
    <xf numFmtId="0" fontId="35" fillId="0" borderId="124" xfId="0" applyFont="1" applyFill="1" applyBorder="1" applyAlignment="1">
      <alignment horizontal="center" vertical="center" wrapText="1"/>
    </xf>
    <xf numFmtId="184" fontId="35" fillId="0" borderId="126" xfId="0" applyNumberFormat="1" applyFont="1" applyFill="1" applyBorder="1" applyAlignment="1">
      <alignment horizontal="center" vertical="center" wrapText="1"/>
    </xf>
    <xf numFmtId="0" fontId="35" fillId="0" borderId="127" xfId="0" applyFont="1" applyFill="1" applyBorder="1" applyAlignment="1">
      <alignment horizontal="center" vertical="center" wrapText="1"/>
    </xf>
    <xf numFmtId="184" fontId="35" fillId="0" borderId="129" xfId="0" applyNumberFormat="1" applyFont="1" applyFill="1" applyBorder="1" applyAlignment="1">
      <alignment horizontal="center" vertical="center" wrapText="1"/>
    </xf>
    <xf numFmtId="0" fontId="35" fillId="0" borderId="174" xfId="0" applyFont="1" applyBorder="1" applyAlignment="1">
      <alignment horizontal="left" vertical="center"/>
    </xf>
    <xf numFmtId="177" fontId="35" fillId="0" borderId="175" xfId="0" applyNumberFormat="1" applyFont="1" applyBorder="1" applyAlignment="1">
      <alignment horizontal="right" vertical="center"/>
    </xf>
    <xf numFmtId="178" fontId="35" fillId="0" borderId="176" xfId="0" applyNumberFormat="1" applyFont="1" applyBorder="1" applyAlignment="1">
      <alignment horizontal="right" vertical="center"/>
    </xf>
    <xf numFmtId="185" fontId="35" fillId="0" borderId="90" xfId="0" applyNumberFormat="1" applyFont="1" applyBorder="1" applyAlignment="1">
      <alignment horizontal="right" vertical="center"/>
    </xf>
    <xf numFmtId="177" fontId="35" fillId="0" borderId="132" xfId="0" applyNumberFormat="1" applyFont="1" applyBorder="1" applyAlignment="1">
      <alignment horizontal="right" vertical="center"/>
    </xf>
    <xf numFmtId="177" fontId="35" fillId="0" borderId="132" xfId="0" applyNumberFormat="1" applyFont="1" applyFill="1" applyBorder="1" applyAlignment="1">
      <alignment horizontal="right" vertical="center"/>
    </xf>
    <xf numFmtId="178" fontId="35" fillId="0" borderId="133" xfId="0" applyNumberFormat="1" applyFont="1" applyFill="1" applyBorder="1" applyAlignment="1">
      <alignment horizontal="right" vertical="center"/>
    </xf>
    <xf numFmtId="177" fontId="35" fillId="0" borderId="175" xfId="112" applyNumberFormat="1" applyFont="1" applyFill="1" applyBorder="1" applyAlignment="1">
      <alignment horizontal="right" vertical="center"/>
      <protection/>
    </xf>
    <xf numFmtId="178" fontId="35" fillId="0" borderId="177" xfId="112" applyNumberFormat="1" applyFont="1" applyFill="1" applyBorder="1" applyAlignment="1">
      <alignment horizontal="right" vertical="center"/>
      <protection/>
    </xf>
    <xf numFmtId="0" fontId="35" fillId="0" borderId="178" xfId="0" applyFont="1" applyBorder="1" applyAlignment="1">
      <alignment horizontal="left" vertical="center"/>
    </xf>
    <xf numFmtId="177" fontId="35" fillId="0" borderId="52" xfId="0" applyNumberFormat="1" applyFont="1" applyBorder="1" applyAlignment="1">
      <alignment horizontal="right" vertical="center"/>
    </xf>
    <xf numFmtId="178" fontId="35" fillId="0" borderId="53" xfId="0" applyNumberFormat="1" applyFont="1" applyBorder="1" applyAlignment="1" quotePrefix="1">
      <alignment horizontal="right" vertical="center"/>
    </xf>
    <xf numFmtId="185" fontId="35" fillId="0" borderId="105" xfId="0" applyNumberFormat="1" applyFont="1" applyBorder="1" applyAlignment="1" quotePrefix="1">
      <alignment horizontal="right" vertical="center"/>
    </xf>
    <xf numFmtId="177" fontId="35" fillId="0" borderId="84" xfId="0" applyNumberFormat="1" applyFont="1" applyBorder="1" applyAlignment="1">
      <alignment horizontal="right" vertical="center"/>
    </xf>
    <xf numFmtId="177" fontId="35" fillId="0" borderId="84" xfId="0" applyNumberFormat="1" applyFont="1" applyFill="1" applyBorder="1" applyAlignment="1">
      <alignment horizontal="right" vertical="center"/>
    </xf>
    <xf numFmtId="178" fontId="35" fillId="0" borderId="85" xfId="0" applyNumberFormat="1" applyFont="1" applyFill="1" applyBorder="1" applyAlignment="1" quotePrefix="1">
      <alignment horizontal="right" vertical="center"/>
    </xf>
    <xf numFmtId="177" fontId="35" fillId="0" borderId="52" xfId="112" applyNumberFormat="1" applyFont="1" applyFill="1" applyBorder="1" applyAlignment="1">
      <alignment horizontal="right" vertical="center"/>
      <protection/>
    </xf>
    <xf numFmtId="178" fontId="35" fillId="0" borderId="179" xfId="112" applyNumberFormat="1" applyFont="1" applyFill="1" applyBorder="1" applyAlignment="1" quotePrefix="1">
      <alignment horizontal="right" vertical="center"/>
      <protection/>
    </xf>
    <xf numFmtId="178" fontId="35" fillId="0" borderId="53" xfId="0" applyNumberFormat="1" applyFont="1" applyBorder="1" applyAlignment="1">
      <alignment horizontal="right" vertical="center"/>
    </xf>
    <xf numFmtId="185" fontId="35" fillId="0" borderId="105" xfId="0" applyNumberFormat="1" applyFont="1" applyBorder="1" applyAlignment="1">
      <alignment horizontal="right" vertical="center"/>
    </xf>
    <xf numFmtId="178" fontId="35" fillId="0" borderId="179" xfId="112" applyNumberFormat="1" applyFont="1" applyFill="1" applyBorder="1" applyAlignment="1">
      <alignment horizontal="right" vertical="center"/>
      <protection/>
    </xf>
    <xf numFmtId="0" fontId="35" fillId="0" borderId="178" xfId="0" applyFont="1" applyBorder="1" applyAlignment="1">
      <alignment horizontal="left" vertical="center" shrinkToFit="1"/>
    </xf>
    <xf numFmtId="186" fontId="35" fillId="0" borderId="105" xfId="0" applyNumberFormat="1" applyFont="1" applyBorder="1" applyAlignment="1">
      <alignment horizontal="right" vertical="center"/>
    </xf>
    <xf numFmtId="178" fontId="35" fillId="0" borderId="85" xfId="0" applyNumberFormat="1" applyFont="1" applyBorder="1" applyAlignment="1">
      <alignment horizontal="right" vertical="center"/>
    </xf>
    <xf numFmtId="178" fontId="35" fillId="0" borderId="179" xfId="0" applyNumberFormat="1" applyFont="1" applyBorder="1" applyAlignment="1">
      <alignment horizontal="right" vertical="center"/>
    </xf>
    <xf numFmtId="0" fontId="35" fillId="24" borderId="178" xfId="0" applyFont="1" applyFill="1" applyBorder="1" applyAlignment="1">
      <alignment horizontal="left" vertical="center"/>
    </xf>
    <xf numFmtId="177" fontId="35" fillId="24" borderId="52" xfId="0" applyNumberFormat="1" applyFont="1" applyFill="1" applyBorder="1" applyAlignment="1">
      <alignment horizontal="right" vertical="center"/>
    </xf>
    <xf numFmtId="178" fontId="35" fillId="24" borderId="53" xfId="0" applyNumberFormat="1" applyFont="1" applyFill="1" applyBorder="1" applyAlignment="1">
      <alignment horizontal="right" vertical="center"/>
    </xf>
    <xf numFmtId="185" fontId="35" fillId="24" borderId="105" xfId="0" applyNumberFormat="1" applyFont="1" applyFill="1" applyBorder="1" applyAlignment="1">
      <alignment horizontal="right" vertical="center"/>
    </xf>
    <xf numFmtId="177" fontId="35" fillId="24" borderId="84" xfId="0" applyNumberFormat="1" applyFont="1" applyFill="1" applyBorder="1" applyAlignment="1">
      <alignment horizontal="right" vertical="center"/>
    </xf>
    <xf numFmtId="0" fontId="36" fillId="0" borderId="178" xfId="0" applyFont="1" applyBorder="1" applyAlignment="1">
      <alignment horizontal="left" vertical="center" shrinkToFit="1"/>
    </xf>
    <xf numFmtId="177" fontId="35" fillId="0" borderId="52" xfId="0" applyNumberFormat="1" applyFont="1" applyFill="1" applyBorder="1" applyAlignment="1">
      <alignment horizontal="right" vertical="center"/>
    </xf>
    <xf numFmtId="178" fontId="35" fillId="0" borderId="53" xfId="0" applyNumberFormat="1" applyFont="1" applyFill="1" applyBorder="1" applyAlignment="1">
      <alignment horizontal="right" vertical="center"/>
    </xf>
    <xf numFmtId="185" fontId="35" fillId="0" borderId="105" xfId="0" applyNumberFormat="1" applyFont="1" applyFill="1" applyBorder="1" applyAlignment="1">
      <alignment horizontal="right" vertical="center"/>
    </xf>
    <xf numFmtId="178" fontId="35" fillId="0" borderId="53" xfId="0" applyNumberFormat="1" applyFont="1" applyFill="1" applyBorder="1" applyAlignment="1" quotePrefix="1">
      <alignment horizontal="right" vertical="center"/>
    </xf>
    <xf numFmtId="185" fontId="35" fillId="0" borderId="105" xfId="0" applyNumberFormat="1" applyFont="1" applyFill="1" applyBorder="1" applyAlignment="1" quotePrefix="1">
      <alignment horizontal="right" vertical="center"/>
    </xf>
    <xf numFmtId="0" fontId="35" fillId="0" borderId="183" xfId="0" applyFont="1" applyBorder="1" applyAlignment="1">
      <alignment horizontal="left" vertical="center"/>
    </xf>
    <xf numFmtId="177" fontId="35" fillId="0" borderId="21" xfId="0" applyNumberFormat="1" applyFont="1" applyBorder="1" applyAlignment="1">
      <alignment horizontal="right" vertical="center"/>
    </xf>
    <xf numFmtId="178" fontId="35" fillId="0" borderId="66" xfId="0" applyNumberFormat="1" applyFont="1" applyFill="1" applyBorder="1" applyAlignment="1">
      <alignment horizontal="right" vertical="center"/>
    </xf>
    <xf numFmtId="178" fontId="35" fillId="0" borderId="22" xfId="0" applyNumberFormat="1" applyFont="1" applyFill="1" applyBorder="1" applyAlignment="1">
      <alignment horizontal="right" vertical="center"/>
    </xf>
    <xf numFmtId="185" fontId="35" fillId="0" borderId="95" xfId="0" applyNumberFormat="1" applyFont="1" applyFill="1" applyBorder="1" applyAlignment="1">
      <alignment horizontal="right" vertical="center"/>
    </xf>
    <xf numFmtId="177" fontId="35" fillId="0" borderId="69" xfId="0" applyNumberFormat="1" applyFont="1" applyBorder="1" applyAlignment="1">
      <alignment horizontal="right" vertical="center"/>
    </xf>
    <xf numFmtId="177" fontId="35" fillId="0" borderId="69" xfId="0" applyNumberFormat="1" applyFont="1" applyFill="1" applyBorder="1" applyAlignment="1">
      <alignment horizontal="right" vertical="center"/>
    </xf>
    <xf numFmtId="178" fontId="35" fillId="0" borderId="95" xfId="0" applyNumberFormat="1" applyFont="1" applyFill="1" applyBorder="1" applyAlignment="1">
      <alignment horizontal="right" vertical="center"/>
    </xf>
    <xf numFmtId="177" fontId="35" fillId="0" borderId="21" xfId="112" applyNumberFormat="1" applyFont="1" applyFill="1" applyBorder="1" applyAlignment="1">
      <alignment horizontal="right" vertical="center"/>
      <protection/>
    </xf>
    <xf numFmtId="178" fontId="35" fillId="0" borderId="115" xfId="112" applyNumberFormat="1" applyFont="1" applyFill="1" applyBorder="1" applyAlignment="1">
      <alignment horizontal="right" vertical="center"/>
      <protection/>
    </xf>
    <xf numFmtId="0" fontId="34" fillId="0" borderId="0" xfId="0" applyFont="1" applyFill="1" applyAlignment="1">
      <alignment horizontal="right" vertical="center"/>
    </xf>
    <xf numFmtId="0" fontId="35" fillId="0" borderId="0" xfId="0" applyFont="1" applyFill="1" applyAlignment="1">
      <alignment horizontal="right" vertical="center"/>
    </xf>
    <xf numFmtId="0" fontId="34" fillId="0" borderId="186" xfId="0" applyFont="1" applyBorder="1" applyAlignment="1">
      <alignment horizontal="center" vertical="center" wrapText="1"/>
    </xf>
    <xf numFmtId="0" fontId="34" fillId="0" borderId="187" xfId="0" applyFont="1" applyBorder="1" applyAlignment="1">
      <alignment horizontal="center" vertical="center" wrapText="1"/>
    </xf>
    <xf numFmtId="0" fontId="34" fillId="0" borderId="188" xfId="0" applyFont="1" applyFill="1" applyBorder="1" applyAlignment="1">
      <alignment horizontal="center" vertical="center" shrinkToFit="1"/>
    </xf>
    <xf numFmtId="0" fontId="34" fillId="0" borderId="189" xfId="0" applyFont="1" applyFill="1" applyBorder="1" applyAlignment="1">
      <alignment horizontal="center" vertical="center" shrinkToFit="1"/>
    </xf>
    <xf numFmtId="0" fontId="34" fillId="0" borderId="190" xfId="0" applyFont="1" applyFill="1" applyBorder="1" applyAlignment="1">
      <alignment horizontal="center" vertical="center" shrinkToFit="1"/>
    </xf>
    <xf numFmtId="0" fontId="34" fillId="0" borderId="191" xfId="112" applyFont="1" applyFill="1" applyBorder="1" applyAlignment="1">
      <alignment horizontal="center" vertical="center" shrinkToFit="1"/>
      <protection/>
    </xf>
    <xf numFmtId="0" fontId="34" fillId="0" borderId="10" xfId="0" applyFont="1" applyBorder="1" applyAlignment="1">
      <alignment horizontal="left" vertical="center" wrapText="1"/>
    </xf>
    <xf numFmtId="0" fontId="34" fillId="0" borderId="11" xfId="0" applyFont="1" applyBorder="1" applyAlignment="1">
      <alignment horizontal="left" vertical="center" wrapText="1"/>
    </xf>
    <xf numFmtId="176" fontId="35" fillId="0" borderId="192" xfId="81" applyNumberFormat="1" applyFont="1" applyBorder="1" applyAlignment="1">
      <alignment horizontal="right" vertical="center"/>
    </xf>
    <xf numFmtId="176" fontId="35" fillId="0" borderId="14" xfId="81" applyNumberFormat="1" applyFont="1" applyBorder="1" applyAlignment="1">
      <alignment horizontal="right" vertical="center"/>
    </xf>
    <xf numFmtId="176" fontId="35" fillId="0" borderId="14" xfId="81" applyNumberFormat="1" applyFont="1" applyFill="1" applyBorder="1" applyAlignment="1">
      <alignment horizontal="right" vertical="center"/>
    </xf>
    <xf numFmtId="176" fontId="35" fillId="0" borderId="11" xfId="81" applyNumberFormat="1" applyFont="1" applyFill="1" applyBorder="1" applyAlignment="1">
      <alignment horizontal="right" vertical="center"/>
    </xf>
    <xf numFmtId="176" fontId="35" fillId="0" borderId="15" xfId="94" applyNumberFormat="1" applyFont="1" applyFill="1" applyBorder="1" applyAlignment="1">
      <alignment horizontal="right" vertical="center"/>
    </xf>
    <xf numFmtId="0" fontId="34" fillId="0" borderId="112" xfId="0" applyFont="1" applyBorder="1" applyAlignment="1">
      <alignment horizontal="left" vertical="center" wrapText="1"/>
    </xf>
    <xf numFmtId="0" fontId="34" fillId="0" borderId="41" xfId="0" applyFont="1" applyBorder="1" applyAlignment="1">
      <alignment horizontal="left" vertical="center" wrapText="1"/>
    </xf>
    <xf numFmtId="176" fontId="35" fillId="0" borderId="193" xfId="81" applyNumberFormat="1" applyFont="1" applyBorder="1" applyAlignment="1">
      <alignment horizontal="right" vertical="center"/>
    </xf>
    <xf numFmtId="176" fontId="35" fillId="0" borderId="44" xfId="81" applyNumberFormat="1" applyFont="1" applyFill="1" applyBorder="1" applyAlignment="1">
      <alignment horizontal="right" vertical="center"/>
    </xf>
    <xf numFmtId="176" fontId="35" fillId="0" borderId="194" xfId="81" applyNumberFormat="1" applyFont="1" applyFill="1" applyBorder="1" applyAlignment="1">
      <alignment horizontal="right" vertical="center"/>
    </xf>
    <xf numFmtId="176" fontId="35" fillId="0" borderId="47" xfId="94" applyNumberFormat="1" applyFont="1" applyFill="1" applyBorder="1" applyAlignment="1">
      <alignment horizontal="right" vertical="center"/>
    </xf>
    <xf numFmtId="0" fontId="34" fillId="0" borderId="145" xfId="0" applyFont="1" applyBorder="1" applyAlignment="1">
      <alignment horizontal="left" vertical="center" wrapText="1"/>
    </xf>
    <xf numFmtId="0" fontId="34" fillId="0" borderId="56" xfId="0" applyFont="1" applyBorder="1" applyAlignment="1">
      <alignment horizontal="left" vertical="center" wrapText="1"/>
    </xf>
    <xf numFmtId="176" fontId="35" fillId="0" borderId="195" xfId="81" applyNumberFormat="1" applyFont="1" applyBorder="1" applyAlignment="1">
      <alignment horizontal="right" vertical="center"/>
    </xf>
    <xf numFmtId="176" fontId="35" fillId="0" borderId="59" xfId="81" applyNumberFormat="1" applyFont="1" applyBorder="1" applyAlignment="1">
      <alignment horizontal="right" vertical="center"/>
    </xf>
    <xf numFmtId="176" fontId="35" fillId="0" borderId="59" xfId="81" applyNumberFormat="1" applyFont="1" applyFill="1" applyBorder="1" applyAlignment="1">
      <alignment horizontal="right" vertical="center"/>
    </xf>
    <xf numFmtId="176" fontId="35" fillId="0" borderId="196" xfId="81" applyNumberFormat="1" applyFont="1" applyFill="1" applyBorder="1" applyAlignment="1">
      <alignment horizontal="right" vertical="center"/>
    </xf>
    <xf numFmtId="176" fontId="35" fillId="0" borderId="62" xfId="94" applyNumberFormat="1" applyFont="1" applyFill="1" applyBorder="1" applyAlignment="1">
      <alignment horizontal="right" vertical="center"/>
    </xf>
    <xf numFmtId="0" fontId="34" fillId="0" borderId="75" xfId="0" applyFont="1" applyBorder="1" applyAlignment="1">
      <alignment horizontal="left" vertical="center" wrapText="1"/>
    </xf>
    <xf numFmtId="0" fontId="34" fillId="0" borderId="76" xfId="0" applyFont="1" applyBorder="1" applyAlignment="1">
      <alignment horizontal="left" vertical="center" wrapText="1"/>
    </xf>
    <xf numFmtId="176" fontId="35" fillId="0" borderId="197" xfId="81" applyNumberFormat="1" applyFont="1" applyBorder="1" applyAlignment="1">
      <alignment horizontal="right" vertical="center"/>
    </xf>
    <xf numFmtId="176" fontId="35" fillId="0" borderId="78" xfId="81" applyNumberFormat="1" applyFont="1" applyFill="1" applyBorder="1" applyAlignment="1">
      <alignment horizontal="right" vertical="center"/>
    </xf>
    <xf numFmtId="176" fontId="35" fillId="0" borderId="76" xfId="81" applyNumberFormat="1" applyFont="1" applyFill="1" applyBorder="1" applyAlignment="1">
      <alignment horizontal="right" vertical="center"/>
    </xf>
    <xf numFmtId="176" fontId="35" fillId="0" borderId="81" xfId="94" applyNumberFormat="1" applyFont="1" applyFill="1" applyBorder="1" applyAlignment="1">
      <alignment horizontal="right" vertical="center"/>
    </xf>
    <xf numFmtId="0" fontId="34" fillId="0" borderId="48" xfId="0" applyFont="1" applyBorder="1" applyAlignment="1">
      <alignment horizontal="left" vertical="center" wrapText="1"/>
    </xf>
    <xf numFmtId="176" fontId="35" fillId="0" borderId="198" xfId="81" applyNumberFormat="1" applyFont="1" applyBorder="1" applyAlignment="1">
      <alignment horizontal="right" vertical="center"/>
    </xf>
    <xf numFmtId="176" fontId="35" fillId="0" borderId="51" xfId="81" applyNumberFormat="1" applyFont="1" applyFill="1" applyBorder="1" applyAlignment="1">
      <alignment horizontal="right" vertical="center"/>
    </xf>
    <xf numFmtId="176" fontId="35" fillId="0" borderId="105" xfId="81" applyNumberFormat="1" applyFont="1" applyFill="1" applyBorder="1" applyAlignment="1">
      <alignment horizontal="right" vertical="center"/>
    </xf>
    <xf numFmtId="176" fontId="35" fillId="0" borderId="54" xfId="94" applyNumberFormat="1" applyFont="1" applyFill="1" applyBorder="1" applyAlignment="1">
      <alignment horizontal="right" vertical="center"/>
    </xf>
    <xf numFmtId="0" fontId="34" fillId="0" borderId="56" xfId="0" applyFont="1" applyBorder="1" applyAlignment="1">
      <alignment horizontal="left" vertical="center" shrinkToFit="1"/>
    </xf>
    <xf numFmtId="176" fontId="35" fillId="0" borderId="193" xfId="0" applyNumberFormat="1" applyFont="1" applyBorder="1" applyAlignment="1">
      <alignment horizontal="right" vertical="center" wrapText="1"/>
    </xf>
    <xf numFmtId="176" fontId="35" fillId="0" borderId="44" xfId="0" applyNumberFormat="1" applyFont="1" applyBorder="1" applyAlignment="1">
      <alignment horizontal="right" vertical="center" wrapText="1"/>
    </xf>
    <xf numFmtId="0" fontId="34" fillId="0" borderId="199" xfId="0" applyFont="1" applyBorder="1" applyAlignment="1">
      <alignment horizontal="left" vertical="center" wrapText="1"/>
    </xf>
    <xf numFmtId="0" fontId="34" fillId="0" borderId="136" xfId="0" applyFont="1" applyBorder="1" applyAlignment="1">
      <alignment horizontal="left" vertical="center" wrapText="1"/>
    </xf>
    <xf numFmtId="181" fontId="35" fillId="0" borderId="200" xfId="81" applyNumberFormat="1" applyFont="1" applyBorder="1" applyAlignment="1" quotePrefix="1">
      <alignment horizontal="right" vertical="center"/>
    </xf>
    <xf numFmtId="181" fontId="35" fillId="0" borderId="201" xfId="81" applyNumberFormat="1" applyFont="1" applyBorder="1" applyAlignment="1" quotePrefix="1">
      <alignment horizontal="right" vertical="center"/>
    </xf>
    <xf numFmtId="181" fontId="35" fillId="0" borderId="201" xfId="81" applyNumberFormat="1" applyFont="1" applyFill="1" applyBorder="1" applyAlignment="1" quotePrefix="1">
      <alignment horizontal="right" vertical="center"/>
    </xf>
    <xf numFmtId="181" fontId="35" fillId="0" borderId="100" xfId="81" applyNumberFormat="1" applyFont="1" applyFill="1" applyBorder="1" applyAlignment="1" quotePrefix="1">
      <alignment horizontal="right" vertical="center"/>
    </xf>
    <xf numFmtId="181" fontId="35" fillId="0" borderId="202" xfId="94" applyNumberFormat="1" applyFont="1" applyFill="1" applyBorder="1" applyAlignment="1" quotePrefix="1">
      <alignment horizontal="right" vertical="center"/>
    </xf>
    <xf numFmtId="0" fontId="34" fillId="0" borderId="203" xfId="0" applyFont="1" applyBorder="1" applyAlignment="1">
      <alignment horizontal="left" vertical="center" wrapText="1"/>
    </xf>
    <xf numFmtId="0" fontId="34" fillId="0" borderId="70" xfId="0" applyFont="1" applyBorder="1" applyAlignment="1">
      <alignment horizontal="left" vertical="center" wrapText="1"/>
    </xf>
    <xf numFmtId="181" fontId="35" fillId="0" borderId="204" xfId="81" applyNumberFormat="1" applyFont="1" applyBorder="1" applyAlignment="1" quotePrefix="1">
      <alignment horizontal="right" vertical="center"/>
    </xf>
    <xf numFmtId="181" fontId="35" fillId="0" borderId="67" xfId="81" applyNumberFormat="1" applyFont="1" applyBorder="1" applyAlignment="1" quotePrefix="1">
      <alignment horizontal="right" vertical="center"/>
    </xf>
    <xf numFmtId="181" fontId="35" fillId="0" borderId="67" xfId="81" applyNumberFormat="1" applyFont="1" applyFill="1" applyBorder="1" applyAlignment="1" quotePrefix="1">
      <alignment horizontal="right" vertical="center"/>
    </xf>
    <xf numFmtId="181" fontId="35" fillId="0" borderId="95" xfId="81" applyNumberFormat="1" applyFont="1" applyFill="1" applyBorder="1" applyAlignment="1" quotePrefix="1">
      <alignment horizontal="right" vertical="center"/>
    </xf>
    <xf numFmtId="181" fontId="35" fillId="0" borderId="68" xfId="94" applyNumberFormat="1" applyFont="1" applyFill="1" applyBorder="1" applyAlignment="1" quotePrefix="1">
      <alignment horizontal="right" vertical="center"/>
    </xf>
    <xf numFmtId="0" fontId="34" fillId="0" borderId="186" xfId="0" applyFont="1" applyBorder="1" applyAlignment="1">
      <alignment horizontal="center" vertical="center" shrinkToFit="1"/>
    </xf>
    <xf numFmtId="0" fontId="34" fillId="0" borderId="187" xfId="0" applyFont="1" applyBorder="1" applyAlignment="1">
      <alignment horizontal="center" vertical="center" shrinkToFit="1"/>
    </xf>
    <xf numFmtId="0" fontId="34" fillId="0" borderId="188" xfId="0" applyFont="1" applyBorder="1" applyAlignment="1">
      <alignment horizontal="center" vertical="center" shrinkToFit="1"/>
    </xf>
    <xf numFmtId="0" fontId="34" fillId="0" borderId="189" xfId="0" applyFont="1" applyBorder="1" applyAlignment="1">
      <alignment horizontal="center" vertical="center" shrinkToFit="1"/>
    </xf>
    <xf numFmtId="176" fontId="34" fillId="0" borderId="192" xfId="81" applyNumberFormat="1" applyFont="1" applyBorder="1" applyAlignment="1">
      <alignment horizontal="right" vertical="center"/>
    </xf>
    <xf numFmtId="176" fontId="34" fillId="0" borderId="14" xfId="81" applyNumberFormat="1" applyFont="1" applyBorder="1" applyAlignment="1">
      <alignment horizontal="right" vertical="center"/>
    </xf>
    <xf numFmtId="176" fontId="34" fillId="0" borderId="14" xfId="81" applyNumberFormat="1" applyFont="1" applyFill="1" applyBorder="1" applyAlignment="1">
      <alignment horizontal="right" vertical="center"/>
    </xf>
    <xf numFmtId="176" fontId="34" fillId="0" borderId="11" xfId="81" applyNumberFormat="1" applyFont="1" applyFill="1" applyBorder="1" applyAlignment="1">
      <alignment horizontal="right" vertical="center"/>
    </xf>
    <xf numFmtId="176" fontId="34" fillId="0" borderId="15" xfId="94" applyNumberFormat="1" applyFont="1" applyFill="1" applyBorder="1" applyAlignment="1">
      <alignment horizontal="right" vertical="center"/>
    </xf>
    <xf numFmtId="176" fontId="34" fillId="0" borderId="193" xfId="81" applyNumberFormat="1" applyFont="1" applyBorder="1" applyAlignment="1">
      <alignment horizontal="right" vertical="center"/>
    </xf>
    <xf numFmtId="176" fontId="34" fillId="0" borderId="44" xfId="81" applyNumberFormat="1" applyFont="1" applyBorder="1" applyAlignment="1">
      <alignment horizontal="right" vertical="center"/>
    </xf>
    <xf numFmtId="176" fontId="34" fillId="0" borderId="44" xfId="81" applyNumberFormat="1" applyFont="1" applyFill="1" applyBorder="1" applyAlignment="1">
      <alignment horizontal="right" vertical="center"/>
    </xf>
    <xf numFmtId="176" fontId="34" fillId="0" borderId="41" xfId="81" applyNumberFormat="1" applyFont="1" applyFill="1" applyBorder="1" applyAlignment="1">
      <alignment horizontal="right" vertical="center"/>
    </xf>
    <xf numFmtId="176" fontId="34" fillId="0" borderId="47" xfId="94" applyNumberFormat="1" applyFont="1" applyFill="1" applyBorder="1" applyAlignment="1">
      <alignment horizontal="right" vertical="center"/>
    </xf>
    <xf numFmtId="176" fontId="34" fillId="0" borderId="195" xfId="81" applyNumberFormat="1" applyFont="1" applyBorder="1" applyAlignment="1">
      <alignment horizontal="right" vertical="center"/>
    </xf>
    <xf numFmtId="176" fontId="34" fillId="0" borderId="59" xfId="81" applyNumberFormat="1" applyFont="1" applyBorder="1" applyAlignment="1">
      <alignment horizontal="right" vertical="center"/>
    </xf>
    <xf numFmtId="176" fontId="34" fillId="0" borderId="59" xfId="81" applyNumberFormat="1" applyFont="1" applyFill="1" applyBorder="1" applyAlignment="1">
      <alignment horizontal="right" vertical="center"/>
    </xf>
    <xf numFmtId="176" fontId="34" fillId="0" borderId="56" xfId="81" applyNumberFormat="1" applyFont="1" applyFill="1" applyBorder="1" applyAlignment="1">
      <alignment horizontal="right" vertical="center"/>
    </xf>
    <xf numFmtId="176" fontId="34" fillId="0" borderId="62" xfId="94" applyNumberFormat="1" applyFont="1" applyFill="1" applyBorder="1" applyAlignment="1">
      <alignment horizontal="right" vertical="center"/>
    </xf>
    <xf numFmtId="176" fontId="34" fillId="0" borderId="197" xfId="81" applyNumberFormat="1" applyFont="1" applyBorder="1" applyAlignment="1">
      <alignment horizontal="right" vertical="center"/>
    </xf>
    <xf numFmtId="176" fontId="34" fillId="0" borderId="78" xfId="81" applyNumberFormat="1" applyFont="1" applyBorder="1" applyAlignment="1">
      <alignment horizontal="right" vertical="center"/>
    </xf>
    <xf numFmtId="176" fontId="34" fillId="0" borderId="78" xfId="81" applyNumberFormat="1" applyFont="1" applyFill="1" applyBorder="1" applyAlignment="1">
      <alignment horizontal="right" vertical="center"/>
    </xf>
    <xf numFmtId="176" fontId="34" fillId="0" borderId="76" xfId="81" applyNumberFormat="1" applyFont="1" applyFill="1" applyBorder="1" applyAlignment="1">
      <alignment horizontal="right" vertical="center"/>
    </xf>
    <xf numFmtId="176" fontId="34" fillId="0" borderId="81" xfId="94" applyNumberFormat="1" applyFont="1" applyFill="1" applyBorder="1" applyAlignment="1">
      <alignment horizontal="right" vertical="center"/>
    </xf>
    <xf numFmtId="176" fontId="34" fillId="0" borderId="194" xfId="81" applyNumberFormat="1" applyFont="1" applyFill="1" applyBorder="1" applyAlignment="1">
      <alignment horizontal="right" vertical="center"/>
    </xf>
    <xf numFmtId="176" fontId="34" fillId="0" borderId="198" xfId="81" applyNumberFormat="1" applyFont="1" applyBorder="1" applyAlignment="1">
      <alignment horizontal="right" vertical="center"/>
    </xf>
    <xf numFmtId="176" fontId="34" fillId="0" borderId="51" xfId="81" applyNumberFormat="1" applyFont="1" applyBorder="1" applyAlignment="1">
      <alignment horizontal="right" vertical="center"/>
    </xf>
    <xf numFmtId="176" fontId="34" fillId="0" borderId="51" xfId="81" applyNumberFormat="1" applyFont="1" applyFill="1" applyBorder="1" applyAlignment="1">
      <alignment horizontal="right" vertical="center"/>
    </xf>
    <xf numFmtId="176" fontId="34" fillId="0" borderId="105" xfId="81" applyNumberFormat="1" applyFont="1" applyFill="1" applyBorder="1" applyAlignment="1">
      <alignment horizontal="right" vertical="center"/>
    </xf>
    <xf numFmtId="176" fontId="34" fillId="0" borderId="54" xfId="94" applyNumberFormat="1" applyFont="1" applyFill="1" applyBorder="1" applyAlignment="1">
      <alignment horizontal="right" vertical="center"/>
    </xf>
    <xf numFmtId="176" fontId="34" fillId="0" borderId="196" xfId="81" applyNumberFormat="1" applyFont="1" applyFill="1" applyBorder="1" applyAlignment="1">
      <alignment horizontal="right" vertical="center"/>
    </xf>
    <xf numFmtId="187" fontId="34" fillId="0" borderId="200" xfId="81" applyNumberFormat="1" applyFont="1" applyBorder="1" applyAlignment="1" quotePrefix="1">
      <alignment horizontal="right" vertical="center"/>
    </xf>
    <xf numFmtId="187" fontId="34" fillId="0" borderId="201" xfId="81" applyNumberFormat="1" applyFont="1" applyBorder="1" applyAlignment="1" quotePrefix="1">
      <alignment horizontal="right" vertical="center"/>
    </xf>
    <xf numFmtId="187" fontId="34" fillId="0" borderId="100" xfId="81" applyNumberFormat="1" applyFont="1" applyBorder="1" applyAlignment="1" quotePrefix="1">
      <alignment horizontal="right" vertical="center"/>
    </xf>
    <xf numFmtId="187" fontId="34" fillId="0" borderId="202" xfId="94" applyNumberFormat="1" applyFont="1" applyFill="1" applyBorder="1" applyAlignment="1" quotePrefix="1">
      <alignment horizontal="right" vertical="center"/>
    </xf>
    <xf numFmtId="187" fontId="34" fillId="0" borderId="204" xfId="81" applyNumberFormat="1" applyFont="1" applyBorder="1" applyAlignment="1" quotePrefix="1">
      <alignment horizontal="right" vertical="center"/>
    </xf>
    <xf numFmtId="187" fontId="34" fillId="0" borderId="67" xfId="81" applyNumberFormat="1" applyFont="1" applyBorder="1" applyAlignment="1" quotePrefix="1">
      <alignment horizontal="right" vertical="center"/>
    </xf>
    <xf numFmtId="187" fontId="34" fillId="0" borderId="95" xfId="81" applyNumberFormat="1" applyFont="1" applyBorder="1" applyAlignment="1" quotePrefix="1">
      <alignment horizontal="right" vertical="center"/>
    </xf>
    <xf numFmtId="187" fontId="34" fillId="0" borderId="68" xfId="94" applyNumberFormat="1" applyFont="1" applyFill="1" applyBorder="1" applyAlignment="1" quotePrefix="1">
      <alignment horizontal="right" vertical="center"/>
    </xf>
    <xf numFmtId="0" fontId="34" fillId="0" borderId="0" xfId="0" applyFont="1" applyAlignment="1">
      <alignment horizontal="left" vertical="center"/>
    </xf>
    <xf numFmtId="0" fontId="1" fillId="0" borderId="0" xfId="0" applyFont="1" applyBorder="1" applyAlignment="1">
      <alignment vertical="center"/>
    </xf>
    <xf numFmtId="0" fontId="34" fillId="0" borderId="166" xfId="0" applyFont="1" applyBorder="1" applyAlignment="1">
      <alignment horizontal="center" vertical="center"/>
    </xf>
    <xf numFmtId="0" fontId="34" fillId="0" borderId="90" xfId="0" applyFont="1" applyBorder="1" applyAlignment="1">
      <alignment horizontal="center" vertical="center"/>
    </xf>
    <xf numFmtId="0" fontId="34" fillId="0" borderId="91" xfId="0" applyFont="1" applyBorder="1" applyAlignment="1">
      <alignment horizontal="center" vertical="center"/>
    </xf>
    <xf numFmtId="0" fontId="34" fillId="0" borderId="92" xfId="0" applyFont="1" applyBorder="1" applyAlignment="1">
      <alignment horizontal="center" vertical="center"/>
    </xf>
    <xf numFmtId="0" fontId="34" fillId="0" borderId="119" xfId="0" applyFont="1" applyBorder="1" applyAlignment="1">
      <alignment horizontal="center" vertical="center"/>
    </xf>
    <xf numFmtId="0" fontId="34" fillId="0" borderId="173" xfId="0" applyFont="1" applyBorder="1" applyAlignment="1">
      <alignment horizontal="center" vertical="center"/>
    </xf>
    <xf numFmtId="0" fontId="34" fillId="0" borderId="95" xfId="0" applyFont="1" applyBorder="1" applyAlignment="1">
      <alignment horizontal="center" vertical="center"/>
    </xf>
    <xf numFmtId="0" fontId="34" fillId="0" borderId="66" xfId="0" applyFont="1" applyBorder="1" applyAlignment="1">
      <alignment horizontal="center" vertical="center"/>
    </xf>
    <xf numFmtId="0" fontId="34" fillId="0" borderId="64" xfId="0" applyFont="1" applyBorder="1" applyAlignment="1">
      <alignment horizontal="center" vertical="center"/>
    </xf>
    <xf numFmtId="0" fontId="34" fillId="0" borderId="115" xfId="0" applyFont="1" applyBorder="1" applyAlignment="1">
      <alignment horizontal="center" vertical="center"/>
    </xf>
    <xf numFmtId="0" fontId="34" fillId="0" borderId="174" xfId="0" applyFont="1" applyBorder="1" applyAlignment="1">
      <alignment horizontal="right" vertical="center"/>
    </xf>
    <xf numFmtId="176" fontId="34" fillId="0" borderId="90" xfId="81" applyNumberFormat="1" applyFont="1" applyBorder="1" applyAlignment="1">
      <alignment vertical="center"/>
    </xf>
    <xf numFmtId="38" fontId="34" fillId="0" borderId="132" xfId="81" applyFont="1" applyBorder="1" applyAlignment="1">
      <alignment horizontal="left" vertical="center"/>
    </xf>
    <xf numFmtId="38" fontId="34" fillId="0" borderId="91" xfId="81" applyFont="1" applyBorder="1" applyAlignment="1">
      <alignment horizontal="left" vertical="center"/>
    </xf>
    <xf numFmtId="176" fontId="34" fillId="0" borderId="92" xfId="81" applyNumberFormat="1" applyFont="1" applyBorder="1" applyAlignment="1">
      <alignment vertical="center"/>
    </xf>
    <xf numFmtId="38" fontId="34" fillId="0" borderId="119" xfId="81" applyFont="1" applyBorder="1" applyAlignment="1">
      <alignment horizontal="left" vertical="center"/>
    </xf>
    <xf numFmtId="0" fontId="34" fillId="0" borderId="178" xfId="0" applyFont="1" applyBorder="1" applyAlignment="1">
      <alignment horizontal="right" vertical="center"/>
    </xf>
    <xf numFmtId="176" fontId="34" fillId="0" borderId="105" xfId="81" applyNumberFormat="1" applyFont="1" applyBorder="1" applyAlignment="1">
      <alignment vertical="center"/>
    </xf>
    <xf numFmtId="38" fontId="34" fillId="0" borderId="84" xfId="81" applyFont="1" applyBorder="1" applyAlignment="1">
      <alignment horizontal="left" vertical="center"/>
    </xf>
    <xf numFmtId="38" fontId="34" fillId="0" borderId="50" xfId="81" applyFont="1" applyBorder="1" applyAlignment="1">
      <alignment horizontal="left" vertical="center"/>
    </xf>
    <xf numFmtId="38" fontId="34" fillId="0" borderId="106" xfId="81" applyFont="1" applyBorder="1" applyAlignment="1">
      <alignment horizontal="left" vertical="center"/>
    </xf>
    <xf numFmtId="0" fontId="34" fillId="0" borderId="0" xfId="0" applyFont="1" applyBorder="1" applyAlignment="1">
      <alignment horizontal="left" vertical="center"/>
    </xf>
    <xf numFmtId="176" fontId="34" fillId="0" borderId="48" xfId="81" applyNumberFormat="1" applyFont="1" applyBorder="1" applyAlignment="1">
      <alignment vertical="center"/>
    </xf>
    <xf numFmtId="176" fontId="34" fillId="0" borderId="85" xfId="81" applyNumberFormat="1" applyFont="1" applyBorder="1" applyAlignment="1">
      <alignment vertical="center"/>
    </xf>
    <xf numFmtId="176" fontId="34" fillId="0" borderId="85" xfId="81" applyNumberFormat="1" applyFont="1" applyBorder="1" applyAlignment="1">
      <alignment horizontal="right" vertical="center"/>
    </xf>
    <xf numFmtId="176" fontId="34" fillId="0" borderId="48" xfId="81" applyNumberFormat="1" applyFont="1" applyBorder="1" applyAlignment="1">
      <alignment horizontal="right" vertical="center"/>
    </xf>
    <xf numFmtId="0" fontId="34" fillId="0" borderId="178" xfId="0" applyFont="1" applyFill="1" applyBorder="1" applyAlignment="1">
      <alignment horizontal="right" vertical="center"/>
    </xf>
    <xf numFmtId="176" fontId="34" fillId="0" borderId="105" xfId="81" applyNumberFormat="1" applyFont="1" applyFill="1" applyBorder="1" applyAlignment="1">
      <alignment vertical="center"/>
    </xf>
    <xf numFmtId="38" fontId="34" fillId="0" borderId="84" xfId="81" applyFont="1" applyFill="1" applyBorder="1" applyAlignment="1">
      <alignment horizontal="left" vertical="center"/>
    </xf>
    <xf numFmtId="176" fontId="34" fillId="0" borderId="85" xfId="81" applyNumberFormat="1" applyFont="1" applyFill="1" applyBorder="1" applyAlignment="1">
      <alignment vertical="center"/>
    </xf>
    <xf numFmtId="38" fontId="34" fillId="0" borderId="50" xfId="81" applyFont="1" applyFill="1" applyBorder="1" applyAlignment="1">
      <alignment horizontal="left" vertical="center"/>
    </xf>
    <xf numFmtId="176" fontId="34" fillId="0" borderId="48" xfId="81" applyNumberFormat="1" applyFont="1" applyFill="1" applyBorder="1" applyAlignment="1">
      <alignment vertical="center"/>
    </xf>
    <xf numFmtId="176" fontId="34" fillId="0" borderId="48" xfId="81" applyNumberFormat="1" applyFont="1" applyFill="1" applyBorder="1" applyAlignment="1">
      <alignment horizontal="right" vertical="center"/>
    </xf>
    <xf numFmtId="176" fontId="34" fillId="0" borderId="85" xfId="81" applyNumberFormat="1" applyFont="1" applyFill="1" applyBorder="1" applyAlignment="1">
      <alignment horizontal="right" vertical="center"/>
    </xf>
    <xf numFmtId="38" fontId="34" fillId="0" borderId="106" xfId="81" applyFont="1" applyFill="1" applyBorder="1" applyAlignment="1">
      <alignment horizontal="left" vertical="center"/>
    </xf>
    <xf numFmtId="0" fontId="34" fillId="0" borderId="173" xfId="0" applyFont="1" applyFill="1" applyBorder="1" applyAlignment="1">
      <alignment horizontal="right" vertical="center"/>
    </xf>
    <xf numFmtId="176" fontId="34" fillId="0" borderId="17" xfId="94" applyNumberFormat="1" applyFont="1" applyFill="1" applyBorder="1" applyAlignment="1">
      <alignment vertical="center"/>
    </xf>
    <xf numFmtId="38" fontId="34" fillId="0" borderId="124" xfId="94" applyFont="1" applyFill="1" applyBorder="1" applyAlignment="1">
      <alignment horizontal="left" vertical="center"/>
    </xf>
    <xf numFmtId="176" fontId="34" fillId="0" borderId="126" xfId="94" applyNumberFormat="1" applyFont="1" applyFill="1" applyBorder="1" applyAlignment="1">
      <alignment vertical="center"/>
    </xf>
    <xf numFmtId="38" fontId="34" fillId="0" borderId="19" xfId="94" applyFont="1" applyFill="1" applyBorder="1" applyAlignment="1">
      <alignment horizontal="left" vertical="center"/>
    </xf>
    <xf numFmtId="176" fontId="34" fillId="0" borderId="96" xfId="94" applyNumberFormat="1" applyFont="1" applyFill="1" applyBorder="1" applyAlignment="1">
      <alignment vertical="center"/>
    </xf>
    <xf numFmtId="176" fontId="34" fillId="0" borderId="96" xfId="94" applyNumberFormat="1" applyFont="1" applyFill="1" applyBorder="1" applyAlignment="1">
      <alignment horizontal="right" vertical="center"/>
    </xf>
    <xf numFmtId="176" fontId="34" fillId="0" borderId="126" xfId="94" applyNumberFormat="1" applyFont="1" applyFill="1" applyBorder="1" applyAlignment="1">
      <alignment horizontal="right" vertical="center"/>
    </xf>
    <xf numFmtId="38" fontId="34" fillId="0" borderId="97" xfId="94" applyFont="1" applyFill="1" applyBorder="1" applyAlignment="1">
      <alignment horizontal="left" vertical="center"/>
    </xf>
    <xf numFmtId="0" fontId="34" fillId="0" borderId="0" xfId="0" applyFont="1" applyFill="1" applyBorder="1" applyAlignment="1">
      <alignment horizontal="left" vertical="center"/>
    </xf>
    <xf numFmtId="0" fontId="36" fillId="0" borderId="0" xfId="0" applyFont="1" applyAlignment="1">
      <alignment horizontal="center" vertical="center"/>
    </xf>
    <xf numFmtId="0" fontId="36" fillId="0" borderId="0" xfId="0" applyFont="1" applyBorder="1" applyAlignment="1">
      <alignment horizontal="left" vertical="center"/>
    </xf>
    <xf numFmtId="38" fontId="36" fillId="0" borderId="0" xfId="81" applyFont="1" applyBorder="1" applyAlignment="1">
      <alignment horizontal="left" vertical="center"/>
    </xf>
    <xf numFmtId="38" fontId="36" fillId="0" borderId="0" xfId="81" applyFont="1" applyBorder="1" applyAlignment="1">
      <alignment vertical="center"/>
    </xf>
    <xf numFmtId="38" fontId="36" fillId="0" borderId="0" xfId="81" applyFont="1" applyAlignment="1">
      <alignment horizontal="left" vertical="center"/>
    </xf>
    <xf numFmtId="0" fontId="34" fillId="0" borderId="93" xfId="0" applyFont="1" applyBorder="1" applyAlignment="1">
      <alignment horizontal="center" vertical="center"/>
    </xf>
    <xf numFmtId="0" fontId="34" fillId="0" borderId="94" xfId="0" applyFont="1" applyBorder="1" applyAlignment="1">
      <alignment vertical="center"/>
    </xf>
    <xf numFmtId="0" fontId="34" fillId="0" borderId="126" xfId="0" applyFont="1" applyBorder="1" applyAlignment="1">
      <alignment horizontal="center" vertical="center"/>
    </xf>
    <xf numFmtId="0" fontId="34" fillId="0" borderId="96" xfId="0" applyFont="1" applyBorder="1" applyAlignment="1">
      <alignment horizontal="center" vertical="center"/>
    </xf>
    <xf numFmtId="0" fontId="34" fillId="0" borderId="124" xfId="0" applyFont="1" applyBorder="1" applyAlignment="1">
      <alignment horizontal="center" vertical="center"/>
    </xf>
    <xf numFmtId="0" fontId="34" fillId="0" borderId="97" xfId="0" applyFont="1" applyBorder="1" applyAlignment="1">
      <alignment vertical="center"/>
    </xf>
    <xf numFmtId="38" fontId="34" fillId="0" borderId="90" xfId="81" applyFont="1" applyBorder="1" applyAlignment="1">
      <alignment horizontal="left" vertical="center"/>
    </xf>
    <xf numFmtId="176" fontId="34" fillId="0" borderId="133" xfId="81" applyNumberFormat="1" applyFont="1" applyBorder="1" applyAlignment="1">
      <alignment vertical="center"/>
    </xf>
    <xf numFmtId="0" fontId="34" fillId="0" borderId="119" xfId="0" applyFont="1" applyBorder="1" applyAlignment="1">
      <alignment horizontal="left" vertical="center"/>
    </xf>
    <xf numFmtId="38" fontId="34" fillId="0" borderId="105" xfId="81" applyFont="1" applyBorder="1" applyAlignment="1">
      <alignment horizontal="left" vertical="center"/>
    </xf>
    <xf numFmtId="0" fontId="34" fillId="0" borderId="106" xfId="0" applyFont="1" applyBorder="1" applyAlignment="1">
      <alignment horizontal="left" vertical="center"/>
    </xf>
    <xf numFmtId="176" fontId="34" fillId="0" borderId="48" xfId="94" applyNumberFormat="1" applyFont="1" applyBorder="1" applyAlignment="1">
      <alignment vertical="center"/>
    </xf>
    <xf numFmtId="38" fontId="34" fillId="0" borderId="84" xfId="94" applyFont="1" applyBorder="1" applyAlignment="1">
      <alignment horizontal="left" vertical="center"/>
    </xf>
    <xf numFmtId="176" fontId="34" fillId="0" borderId="105" xfId="94" applyNumberFormat="1" applyFont="1" applyBorder="1" applyAlignment="1">
      <alignment vertical="center"/>
    </xf>
    <xf numFmtId="38" fontId="34" fillId="0" borderId="50" xfId="94" applyFont="1" applyBorder="1" applyAlignment="1">
      <alignment horizontal="left" vertical="center"/>
    </xf>
    <xf numFmtId="176" fontId="34" fillId="0" borderId="85" xfId="94" applyNumberFormat="1" applyFont="1" applyBorder="1" applyAlignment="1">
      <alignment vertical="center"/>
    </xf>
    <xf numFmtId="176" fontId="34" fillId="0" borderId="48" xfId="94" applyNumberFormat="1" applyFont="1" applyFill="1" applyBorder="1" applyAlignment="1">
      <alignment vertical="center"/>
    </xf>
    <xf numFmtId="176" fontId="34" fillId="0" borderId="85" xfId="94" applyNumberFormat="1" applyFont="1" applyFill="1" applyBorder="1" applyAlignment="1">
      <alignment vertical="center"/>
    </xf>
    <xf numFmtId="38" fontId="34" fillId="0" borderId="105" xfId="81" applyFont="1" applyFill="1" applyBorder="1" applyAlignment="1">
      <alignment horizontal="left" vertical="center"/>
    </xf>
    <xf numFmtId="38" fontId="34" fillId="0" borderId="84" xfId="94" applyFont="1" applyFill="1" applyBorder="1" applyAlignment="1">
      <alignment horizontal="left" vertical="center"/>
    </xf>
    <xf numFmtId="38" fontId="34" fillId="0" borderId="50" xfId="94" applyFont="1" applyFill="1" applyBorder="1" applyAlignment="1">
      <alignment horizontal="left" vertical="center"/>
    </xf>
    <xf numFmtId="0" fontId="34" fillId="0" borderId="106" xfId="0" applyFont="1" applyFill="1" applyBorder="1" applyAlignment="1">
      <alignment horizontal="left" vertical="center"/>
    </xf>
    <xf numFmtId="38" fontId="34" fillId="0" borderId="17" xfId="94" applyFont="1" applyFill="1" applyBorder="1" applyAlignment="1">
      <alignment horizontal="left" vertical="center"/>
    </xf>
    <xf numFmtId="0" fontId="34" fillId="0" borderId="97" xfId="112" applyFont="1" applyFill="1" applyBorder="1" applyAlignment="1">
      <alignment horizontal="left" vertical="center"/>
      <protection/>
    </xf>
    <xf numFmtId="0" fontId="36" fillId="0" borderId="0" xfId="112" applyFont="1" applyBorder="1" applyAlignment="1">
      <alignment vertical="center"/>
      <protection/>
    </xf>
    <xf numFmtId="0" fontId="34" fillId="0" borderId="205" xfId="0" applyFont="1" applyBorder="1" applyAlignment="1">
      <alignment horizontal="center" vertical="center"/>
    </xf>
    <xf numFmtId="0" fontId="34" fillId="0" borderId="173" xfId="0" applyFont="1" applyBorder="1" applyAlignment="1">
      <alignment vertical="center"/>
    </xf>
    <xf numFmtId="0" fontId="34" fillId="0" borderId="19" xfId="0" applyFont="1" applyBorder="1" applyAlignment="1">
      <alignment vertical="center"/>
    </xf>
    <xf numFmtId="0" fontId="34" fillId="0" borderId="127" xfId="0" applyFont="1" applyBorder="1" applyAlignment="1">
      <alignment horizontal="center" vertical="center"/>
    </xf>
    <xf numFmtId="0" fontId="34" fillId="0" borderId="125" xfId="0" applyFont="1" applyBorder="1" applyAlignment="1">
      <alignment horizontal="center" vertical="center"/>
    </xf>
    <xf numFmtId="0" fontId="34" fillId="0" borderId="128" xfId="0" applyFont="1" applyBorder="1" applyAlignment="1">
      <alignment horizontal="center" vertical="center"/>
    </xf>
    <xf numFmtId="176" fontId="34" fillId="0" borderId="91" xfId="0" applyNumberFormat="1" applyFont="1" applyBorder="1" applyAlignment="1">
      <alignment horizontal="right" vertical="center"/>
    </xf>
    <xf numFmtId="176" fontId="34" fillId="0" borderId="175" xfId="0" applyNumberFormat="1" applyFont="1" applyBorder="1" applyAlignment="1">
      <alignment horizontal="right" vertical="center"/>
    </xf>
    <xf numFmtId="176" fontId="34" fillId="0" borderId="206" xfId="0" applyNumberFormat="1" applyFont="1" applyBorder="1" applyAlignment="1">
      <alignment horizontal="right" vertical="center"/>
    </xf>
    <xf numFmtId="176" fontId="34" fillId="0" borderId="176" xfId="0" applyNumberFormat="1" applyFont="1" applyBorder="1" applyAlignment="1">
      <alignment horizontal="right" vertical="center"/>
    </xf>
    <xf numFmtId="176" fontId="34" fillId="0" borderId="207" xfId="0" applyNumberFormat="1" applyFont="1" applyBorder="1" applyAlignment="1">
      <alignment horizontal="right" vertical="center"/>
    </xf>
    <xf numFmtId="176" fontId="34" fillId="0" borderId="50" xfId="0" applyNumberFormat="1" applyFont="1" applyBorder="1" applyAlignment="1">
      <alignment horizontal="right" vertical="center"/>
    </xf>
    <xf numFmtId="176" fontId="34" fillId="0" borderId="52" xfId="0" applyNumberFormat="1" applyFont="1" applyBorder="1" applyAlignment="1">
      <alignment horizontal="right" vertical="center"/>
    </xf>
    <xf numFmtId="176" fontId="34" fillId="0" borderId="144" xfId="0" applyNumberFormat="1" applyFont="1" applyBorder="1" applyAlignment="1">
      <alignment horizontal="right" vertical="center"/>
    </xf>
    <xf numFmtId="176" fontId="34" fillId="0" borderId="53" xfId="0" applyNumberFormat="1" applyFont="1" applyBorder="1" applyAlignment="1">
      <alignment horizontal="right" vertical="center"/>
    </xf>
    <xf numFmtId="176" fontId="34" fillId="0" borderId="54" xfId="0" applyNumberFormat="1" applyFont="1" applyBorder="1" applyAlignment="1">
      <alignment horizontal="right" vertical="center"/>
    </xf>
    <xf numFmtId="183" fontId="34" fillId="0" borderId="0" xfId="0" applyNumberFormat="1" applyFont="1" applyBorder="1" applyAlignment="1">
      <alignment horizontal="right" vertical="center"/>
    </xf>
    <xf numFmtId="0" fontId="34" fillId="0" borderId="173" xfId="0" applyFont="1" applyBorder="1" applyAlignment="1">
      <alignment horizontal="right" vertical="center"/>
    </xf>
    <xf numFmtId="176" fontId="34" fillId="0" borderId="19" xfId="0" applyNumberFormat="1" applyFont="1" applyBorder="1" applyAlignment="1">
      <alignment horizontal="right" vertical="center"/>
    </xf>
    <xf numFmtId="176" fontId="34" fillId="0" borderId="127" xfId="0" applyNumberFormat="1" applyFont="1" applyBorder="1" applyAlignment="1">
      <alignment horizontal="right" vertical="center"/>
    </xf>
    <xf numFmtId="176" fontId="34" fillId="0" borderId="125" xfId="0" applyNumberFormat="1" applyFont="1" applyBorder="1" applyAlignment="1">
      <alignment horizontal="right" vertical="center"/>
    </xf>
    <xf numFmtId="176" fontId="34" fillId="0" borderId="128" xfId="0" applyNumberFormat="1" applyFont="1" applyBorder="1" applyAlignment="1">
      <alignment horizontal="right" vertical="center"/>
    </xf>
    <xf numFmtId="176" fontId="34" fillId="0" borderId="23" xfId="0" applyNumberFormat="1" applyFont="1" applyBorder="1" applyAlignment="1">
      <alignment horizontal="right" vertical="center"/>
    </xf>
    <xf numFmtId="3" fontId="36" fillId="0" borderId="0" xfId="0" applyNumberFormat="1" applyFont="1" applyBorder="1" applyAlignment="1">
      <alignment horizontal="left" vertical="center"/>
    </xf>
    <xf numFmtId="3" fontId="36" fillId="0" borderId="0" xfId="0" applyNumberFormat="1" applyFont="1" applyBorder="1" applyAlignment="1">
      <alignment horizontal="right" vertical="center"/>
    </xf>
    <xf numFmtId="0" fontId="36" fillId="0" borderId="0" xfId="0" applyFont="1" applyBorder="1" applyAlignment="1">
      <alignment horizontal="right" vertical="center"/>
    </xf>
    <xf numFmtId="0" fontId="34" fillId="0" borderId="174" xfId="0" applyFont="1" applyBorder="1" applyAlignment="1">
      <alignment horizontal="center" vertical="center"/>
    </xf>
    <xf numFmtId="0" fontId="34" fillId="0" borderId="132" xfId="0" applyFont="1" applyBorder="1" applyAlignment="1">
      <alignment horizontal="center" vertical="center"/>
    </xf>
    <xf numFmtId="0" fontId="34" fillId="0" borderId="206" xfId="0" applyFont="1" applyBorder="1" applyAlignment="1">
      <alignment horizontal="center" vertical="center"/>
    </xf>
    <xf numFmtId="0" fontId="34" fillId="0" borderId="176" xfId="0" applyFont="1" applyBorder="1" applyAlignment="1">
      <alignment horizontal="center" vertical="center"/>
    </xf>
    <xf numFmtId="0" fontId="34" fillId="0" borderId="175" xfId="0" applyFont="1" applyBorder="1" applyAlignment="1">
      <alignment horizontal="center" vertical="center"/>
    </xf>
    <xf numFmtId="0" fontId="34" fillId="0" borderId="177" xfId="0" applyFont="1" applyBorder="1" applyAlignment="1">
      <alignment horizontal="center" vertical="center"/>
    </xf>
    <xf numFmtId="0" fontId="34" fillId="0" borderId="183" xfId="0" applyFont="1" applyBorder="1" applyAlignment="1">
      <alignment vertical="center"/>
    </xf>
    <xf numFmtId="0" fontId="34" fillId="0" borderId="149" xfId="0" applyFont="1" applyBorder="1" applyAlignment="1">
      <alignment horizontal="center" vertical="center"/>
    </xf>
    <xf numFmtId="0" fontId="34" fillId="0" borderId="22" xfId="0" applyFont="1" applyBorder="1" applyAlignment="1">
      <alignment horizontal="center" vertical="center"/>
    </xf>
    <xf numFmtId="0" fontId="34" fillId="0" borderId="185" xfId="0" applyFont="1" applyBorder="1" applyAlignment="1">
      <alignment horizontal="center" vertical="center"/>
    </xf>
    <xf numFmtId="176" fontId="34" fillId="0" borderId="132" xfId="0" applyNumberFormat="1" applyFont="1" applyBorder="1" applyAlignment="1">
      <alignment horizontal="right" vertical="center"/>
    </xf>
    <xf numFmtId="176" fontId="34" fillId="0" borderId="177" xfId="0" applyNumberFormat="1" applyFont="1" applyBorder="1" applyAlignment="1">
      <alignment horizontal="right" vertical="center"/>
    </xf>
    <xf numFmtId="176" fontId="34" fillId="0" borderId="84" xfId="0" applyNumberFormat="1" applyFont="1" applyFill="1" applyBorder="1" applyAlignment="1">
      <alignment horizontal="right" vertical="center"/>
    </xf>
    <xf numFmtId="176" fontId="34" fillId="0" borderId="144" xfId="0" applyNumberFormat="1" applyFont="1" applyFill="1" applyBorder="1" applyAlignment="1">
      <alignment horizontal="right" vertical="center"/>
    </xf>
    <xf numFmtId="176" fontId="34" fillId="0" borderId="53" xfId="0" applyNumberFormat="1" applyFont="1" applyFill="1" applyBorder="1" applyAlignment="1">
      <alignment horizontal="right" vertical="center"/>
    </xf>
    <xf numFmtId="176" fontId="34" fillId="0" borderId="52" xfId="0" applyNumberFormat="1" applyFont="1" applyBorder="1" applyAlignment="1">
      <alignment vertical="center"/>
    </xf>
    <xf numFmtId="176" fontId="34" fillId="0" borderId="144" xfId="0" applyNumberFormat="1" applyFont="1" applyBorder="1" applyAlignment="1">
      <alignment vertical="center"/>
    </xf>
    <xf numFmtId="176" fontId="34" fillId="0" borderId="179" xfId="0" applyNumberFormat="1" applyFont="1" applyBorder="1" applyAlignment="1">
      <alignment vertical="center"/>
    </xf>
    <xf numFmtId="176" fontId="34" fillId="0" borderId="84" xfId="0" applyNumberFormat="1" applyFont="1" applyBorder="1" applyAlignment="1">
      <alignment horizontal="right" vertical="center"/>
    </xf>
    <xf numFmtId="176" fontId="34" fillId="0" borderId="180" xfId="0" applyNumberFormat="1" applyFont="1" applyBorder="1" applyAlignment="1">
      <alignment horizontal="right" vertical="center"/>
    </xf>
    <xf numFmtId="176" fontId="34" fillId="0" borderId="106" xfId="0" applyNumberFormat="1" applyFont="1" applyBorder="1" applyAlignment="1">
      <alignment horizontal="right" vertical="center"/>
    </xf>
    <xf numFmtId="176" fontId="34" fillId="0" borderId="208" xfId="112" applyNumberFormat="1" applyFont="1" applyFill="1" applyBorder="1" applyAlignment="1">
      <alignment horizontal="right" vertical="center"/>
      <protection/>
    </xf>
    <xf numFmtId="176" fontId="34" fillId="0" borderId="124" xfId="112" applyNumberFormat="1" applyFont="1" applyFill="1" applyBorder="1" applyAlignment="1">
      <alignment horizontal="right" vertical="center"/>
      <protection/>
    </xf>
    <xf numFmtId="176" fontId="34" fillId="0" borderId="125" xfId="112" applyNumberFormat="1" applyFont="1" applyFill="1" applyBorder="1" applyAlignment="1">
      <alignment horizontal="right" vertical="center"/>
      <protection/>
    </xf>
    <xf numFmtId="176" fontId="34" fillId="0" borderId="128" xfId="112" applyNumberFormat="1" applyFont="1" applyFill="1" applyBorder="1" applyAlignment="1">
      <alignment horizontal="right" vertical="center"/>
      <protection/>
    </xf>
    <xf numFmtId="176" fontId="34" fillId="0" borderId="127" xfId="112" applyNumberFormat="1" applyFont="1" applyFill="1" applyBorder="1" applyAlignment="1">
      <alignment horizontal="right" vertical="center"/>
      <protection/>
    </xf>
    <xf numFmtId="176" fontId="34" fillId="0" borderId="97" xfId="112" applyNumberFormat="1" applyFont="1" applyFill="1" applyBorder="1" applyAlignment="1">
      <alignment horizontal="right" vertical="center"/>
      <protection/>
    </xf>
    <xf numFmtId="0" fontId="34" fillId="0" borderId="0" xfId="0" applyFont="1" applyFill="1" applyBorder="1" applyAlignment="1">
      <alignment horizontal="right" vertical="center"/>
    </xf>
    <xf numFmtId="0" fontId="34" fillId="0" borderId="174" xfId="0" applyFont="1" applyFill="1" applyBorder="1" applyAlignment="1">
      <alignment horizontal="right" vertical="center"/>
    </xf>
    <xf numFmtId="176" fontId="34" fillId="0" borderId="132" xfId="0" applyNumberFormat="1" applyFont="1" applyBorder="1" applyAlignment="1">
      <alignment vertical="center"/>
    </xf>
    <xf numFmtId="176" fontId="34" fillId="0" borderId="206" xfId="0" applyNumberFormat="1" applyFont="1" applyBorder="1" applyAlignment="1">
      <alignment vertical="center"/>
    </xf>
    <xf numFmtId="176" fontId="34" fillId="0" borderId="176" xfId="0" applyNumberFormat="1" applyFont="1" applyBorder="1" applyAlignment="1">
      <alignment vertical="center"/>
    </xf>
    <xf numFmtId="0" fontId="34" fillId="0" borderId="175" xfId="0" applyFont="1" applyBorder="1" applyAlignment="1">
      <alignment horizontal="right" vertical="center"/>
    </xf>
    <xf numFmtId="0" fontId="34" fillId="0" borderId="206" xfId="0" applyFont="1" applyBorder="1" applyAlignment="1">
      <alignment horizontal="right" vertical="center"/>
    </xf>
    <xf numFmtId="0" fontId="34" fillId="0" borderId="177" xfId="0" applyFont="1" applyBorder="1" applyAlignment="1">
      <alignment horizontal="right" vertical="center"/>
    </xf>
    <xf numFmtId="176" fontId="34" fillId="0" borderId="84" xfId="0" applyNumberFormat="1" applyFont="1" applyFill="1" applyBorder="1" applyAlignment="1">
      <alignment vertical="center"/>
    </xf>
    <xf numFmtId="176" fontId="34" fillId="0" borderId="144" xfId="0" applyNumberFormat="1" applyFont="1" applyFill="1" applyBorder="1" applyAlignment="1">
      <alignment vertical="center"/>
    </xf>
    <xf numFmtId="176" fontId="34" fillId="0" borderId="53" xfId="0" applyNumberFormat="1" applyFont="1" applyFill="1" applyBorder="1" applyAlignment="1">
      <alignment vertical="center"/>
    </xf>
    <xf numFmtId="176" fontId="34" fillId="0" borderId="53" xfId="0" applyNumberFormat="1" applyFont="1" applyBorder="1" applyAlignment="1">
      <alignment vertical="center"/>
    </xf>
    <xf numFmtId="0" fontId="34" fillId="0" borderId="52" xfId="0" applyFont="1" applyBorder="1" applyAlignment="1">
      <alignment horizontal="right" vertical="center"/>
    </xf>
    <xf numFmtId="0" fontId="34" fillId="0" borderId="144" xfId="0" applyFont="1" applyBorder="1" applyAlignment="1">
      <alignment horizontal="right" vertical="center"/>
    </xf>
    <xf numFmtId="0" fontId="34" fillId="0" borderId="179" xfId="0" applyFont="1" applyBorder="1" applyAlignment="1">
      <alignment horizontal="right" vertical="center"/>
    </xf>
    <xf numFmtId="176" fontId="34" fillId="0" borderId="84" xfId="0" applyNumberFormat="1" applyFont="1" applyBorder="1" applyAlignment="1">
      <alignment vertical="center"/>
    </xf>
    <xf numFmtId="176" fontId="34" fillId="0" borderId="21" xfId="112" applyNumberFormat="1" applyFont="1" applyFill="1" applyBorder="1" applyAlignment="1">
      <alignment horizontal="right" vertical="center"/>
      <protection/>
    </xf>
    <xf numFmtId="176" fontId="34" fillId="0" borderId="149" xfId="112" applyNumberFormat="1" applyFont="1" applyFill="1" applyBorder="1" applyAlignment="1">
      <alignment horizontal="right" vertical="center"/>
      <protection/>
    </xf>
    <xf numFmtId="176" fontId="34" fillId="0" borderId="115" xfId="112" applyNumberFormat="1" applyFont="1" applyFill="1" applyBorder="1" applyAlignment="1">
      <alignment horizontal="right" vertical="center"/>
      <protection/>
    </xf>
    <xf numFmtId="0" fontId="4" fillId="0" borderId="0" xfId="0" applyFont="1" applyAlignment="1">
      <alignment vertical="center"/>
    </xf>
    <xf numFmtId="0" fontId="4" fillId="0" borderId="0" xfId="0" applyFont="1" applyFill="1" applyAlignment="1">
      <alignment vertical="center"/>
    </xf>
    <xf numFmtId="0" fontId="4" fillId="24" borderId="0" xfId="0" applyFont="1" applyFill="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35" fillId="0" borderId="14" xfId="0" applyFont="1" applyBorder="1" applyAlignment="1">
      <alignment horizontal="center" vertical="center"/>
    </xf>
    <xf numFmtId="0" fontId="35" fillId="0" borderId="14" xfId="0" applyFont="1" applyBorder="1" applyAlignment="1">
      <alignment horizontal="center" vertical="center" shrinkToFit="1"/>
    </xf>
    <xf numFmtId="0" fontId="35" fillId="0" borderId="14" xfId="0" applyFont="1" applyFill="1" applyBorder="1" applyAlignment="1">
      <alignment horizontal="center" vertical="center"/>
    </xf>
    <xf numFmtId="0" fontId="35" fillId="0" borderId="94" xfId="0" applyFont="1" applyFill="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35" fillId="0" borderId="20" xfId="0" applyFont="1" applyBorder="1" applyAlignment="1">
      <alignment horizontal="center" vertical="center"/>
    </xf>
    <xf numFmtId="0" fontId="35" fillId="0" borderId="149" xfId="0" applyFont="1" applyBorder="1" applyAlignment="1">
      <alignment horizontal="center" vertical="center" shrinkToFit="1"/>
    </xf>
    <xf numFmtId="0" fontId="35" fillId="0" borderId="22" xfId="0" applyFont="1" applyBorder="1" applyAlignment="1">
      <alignment horizontal="center" vertical="center" shrinkToFit="1"/>
    </xf>
    <xf numFmtId="0" fontId="35" fillId="0" borderId="20" xfId="0" applyFont="1" applyBorder="1" applyAlignment="1">
      <alignment horizontal="center" vertical="center" shrinkToFit="1"/>
    </xf>
    <xf numFmtId="0" fontId="35" fillId="0" borderId="20" xfId="0" applyFont="1" applyFill="1" applyBorder="1" applyAlignment="1">
      <alignment horizontal="center" vertical="center"/>
    </xf>
    <xf numFmtId="0" fontId="35" fillId="0" borderId="97" xfId="0" applyFont="1" applyFill="1" applyBorder="1" applyAlignment="1">
      <alignment horizontal="center" vertical="center"/>
    </xf>
    <xf numFmtId="0" fontId="4" fillId="0" borderId="130" xfId="0" applyFont="1" applyBorder="1" applyAlignment="1">
      <alignment horizontal="left" vertical="center"/>
    </xf>
    <xf numFmtId="0" fontId="4" fillId="0" borderId="131" xfId="0" applyFont="1" applyBorder="1" applyAlignment="1">
      <alignment horizontal="left" vertical="center"/>
    </xf>
    <xf numFmtId="176" fontId="35" fillId="0" borderId="205" xfId="0" applyNumberFormat="1" applyFont="1" applyBorder="1" applyAlignment="1">
      <alignment horizontal="right" vertical="center"/>
    </xf>
    <xf numFmtId="176" fontId="35" fillId="0" borderId="175" xfId="0" applyNumberFormat="1" applyFont="1" applyBorder="1" applyAlignment="1">
      <alignment horizontal="right" vertical="center"/>
    </xf>
    <xf numFmtId="176" fontId="35" fillId="0" borderId="206" xfId="0" applyNumberFormat="1" applyFont="1" applyBorder="1" applyAlignment="1">
      <alignment horizontal="right" vertical="center"/>
    </xf>
    <xf numFmtId="176" fontId="35" fillId="0" borderId="176" xfId="0" applyNumberFormat="1" applyFont="1" applyBorder="1" applyAlignment="1">
      <alignment horizontal="right" vertical="center"/>
    </xf>
    <xf numFmtId="176" fontId="35" fillId="0" borderId="205" xfId="0" applyNumberFormat="1" applyFont="1" applyFill="1" applyBorder="1" applyAlignment="1">
      <alignment horizontal="right" vertical="center"/>
    </xf>
    <xf numFmtId="176" fontId="35" fillId="0" borderId="119" xfId="112" applyNumberFormat="1" applyFont="1" applyFill="1" applyBorder="1" applyAlignment="1">
      <alignment horizontal="right" vertical="center"/>
      <protection/>
    </xf>
    <xf numFmtId="0" fontId="4" fillId="0" borderId="104" xfId="0" applyFont="1" applyBorder="1" applyAlignment="1">
      <alignment horizontal="left" vertical="center"/>
    </xf>
    <xf numFmtId="0" fontId="4" fillId="0" borderId="49" xfId="0" applyFont="1" applyBorder="1" applyAlignment="1">
      <alignment horizontal="left" vertical="center"/>
    </xf>
    <xf numFmtId="176" fontId="35" fillId="0" borderId="144" xfId="0" applyNumberFormat="1" applyFont="1" applyBorder="1" applyAlignment="1">
      <alignment horizontal="right" vertical="center"/>
    </xf>
    <xf numFmtId="176" fontId="35" fillId="0" borderId="51" xfId="0" applyNumberFormat="1" applyFont="1" applyFill="1" applyBorder="1" applyAlignment="1">
      <alignment horizontal="right" vertical="center"/>
    </xf>
    <xf numFmtId="176" fontId="35" fillId="0" borderId="106" xfId="112" applyNumberFormat="1" applyFont="1" applyFill="1" applyBorder="1" applyAlignment="1">
      <alignment horizontal="right" vertical="center"/>
      <protection/>
    </xf>
    <xf numFmtId="0" fontId="36" fillId="0" borderId="104" xfId="0" applyFont="1" applyBorder="1" applyAlignment="1">
      <alignment horizontal="left" vertical="center" shrinkToFit="1"/>
    </xf>
    <xf numFmtId="0" fontId="36" fillId="0" borderId="49" xfId="0" applyFont="1" applyBorder="1" applyAlignment="1">
      <alignment horizontal="left" vertical="center" shrinkToFit="1"/>
    </xf>
    <xf numFmtId="0" fontId="4" fillId="24" borderId="209" xfId="0" applyFont="1" applyFill="1" applyBorder="1" applyAlignment="1">
      <alignment horizontal="left" vertical="center"/>
    </xf>
    <xf numFmtId="0" fontId="4" fillId="24" borderId="49" xfId="0" applyFont="1" applyFill="1" applyBorder="1" applyAlignment="1">
      <alignment horizontal="left" vertical="center"/>
    </xf>
    <xf numFmtId="176" fontId="35" fillId="24" borderId="51" xfId="0" applyNumberFormat="1" applyFont="1" applyFill="1" applyBorder="1" applyAlignment="1">
      <alignment horizontal="right" vertical="center"/>
    </xf>
    <xf numFmtId="176" fontId="35" fillId="24" borderId="52" xfId="0" applyNumberFormat="1" applyFont="1" applyFill="1" applyBorder="1" applyAlignment="1">
      <alignment horizontal="right" vertical="center"/>
    </xf>
    <xf numFmtId="176" fontId="35" fillId="24" borderId="144" xfId="0" applyNumberFormat="1" applyFont="1" applyFill="1" applyBorder="1" applyAlignment="1">
      <alignment horizontal="right" vertical="center"/>
    </xf>
    <xf numFmtId="0" fontId="36" fillId="0" borderId="104" xfId="0" applyFont="1" applyBorder="1" applyAlignment="1">
      <alignment horizontal="left" vertical="center"/>
    </xf>
    <xf numFmtId="0" fontId="36" fillId="0" borderId="49" xfId="0" applyFont="1" applyBorder="1" applyAlignment="1">
      <alignment horizontal="left" vertical="center"/>
    </xf>
    <xf numFmtId="0" fontId="4" fillId="0" borderId="116" xfId="0" applyFont="1" applyBorder="1" applyAlignment="1">
      <alignment horizontal="left" vertical="center"/>
    </xf>
    <xf numFmtId="0" fontId="4" fillId="0" borderId="113" xfId="0" applyFont="1" applyBorder="1" applyAlignment="1">
      <alignment horizontal="left" vertical="center"/>
    </xf>
    <xf numFmtId="176" fontId="35" fillId="0" borderId="210" xfId="0" applyNumberFormat="1" applyFont="1" applyBorder="1" applyAlignment="1">
      <alignment horizontal="right" vertical="center"/>
    </xf>
    <xf numFmtId="176" fontId="35" fillId="0" borderId="170" xfId="0" applyNumberFormat="1" applyFont="1" applyBorder="1" applyAlignment="1">
      <alignment horizontal="right" vertical="center"/>
    </xf>
    <xf numFmtId="176" fontId="35" fillId="0" borderId="211" xfId="0" applyNumberFormat="1" applyFont="1" applyBorder="1" applyAlignment="1">
      <alignment horizontal="right" vertical="center"/>
    </xf>
    <xf numFmtId="176" fontId="35" fillId="0" borderId="171" xfId="0" applyNumberFormat="1" applyFont="1" applyBorder="1" applyAlignment="1">
      <alignment horizontal="right" vertical="center"/>
    </xf>
    <xf numFmtId="176" fontId="35" fillId="0" borderId="210" xfId="0" applyNumberFormat="1" applyFont="1" applyFill="1" applyBorder="1" applyAlignment="1">
      <alignment horizontal="right" vertical="center"/>
    </xf>
    <xf numFmtId="176" fontId="35" fillId="0" borderId="118" xfId="112" applyNumberFormat="1" applyFont="1" applyFill="1" applyBorder="1" applyAlignment="1">
      <alignment horizontal="right" vertical="center"/>
      <protection/>
    </xf>
    <xf numFmtId="0" fontId="4" fillId="0" borderId="212" xfId="0" applyFont="1" applyFill="1" applyBorder="1" applyAlignment="1">
      <alignment horizontal="left" vertical="center"/>
    </xf>
    <xf numFmtId="0" fontId="4" fillId="0" borderId="213" xfId="0" applyFont="1" applyFill="1" applyBorder="1" applyAlignment="1">
      <alignment horizontal="center" vertical="center"/>
    </xf>
    <xf numFmtId="176" fontId="35" fillId="0" borderId="44" xfId="0" applyNumberFormat="1" applyFont="1" applyFill="1" applyBorder="1" applyAlignment="1">
      <alignment horizontal="right" vertical="center"/>
    </xf>
    <xf numFmtId="176" fontId="35" fillId="0" borderId="45" xfId="0" applyNumberFormat="1" applyFont="1" applyFill="1" applyBorder="1" applyAlignment="1">
      <alignment horizontal="right" vertical="center"/>
    </xf>
    <xf numFmtId="176" fontId="35" fillId="0" borderId="154" xfId="0" applyNumberFormat="1" applyFont="1" applyBorder="1" applyAlignment="1">
      <alignment horizontal="right" vertical="center"/>
    </xf>
    <xf numFmtId="176" fontId="35" fillId="0" borderId="214" xfId="112" applyNumberFormat="1" applyFont="1" applyFill="1" applyBorder="1" applyAlignment="1">
      <alignment horizontal="right" vertical="center"/>
      <protection/>
    </xf>
    <xf numFmtId="0" fontId="4" fillId="0" borderId="215" xfId="0" applyFont="1" applyFill="1" applyBorder="1" applyAlignment="1">
      <alignment horizontal="left" vertical="center"/>
    </xf>
    <xf numFmtId="0" fontId="4" fillId="0" borderId="147" xfId="0" applyFont="1" applyFill="1" applyBorder="1" applyAlignment="1">
      <alignment horizontal="center" vertical="center"/>
    </xf>
    <xf numFmtId="176" fontId="35" fillId="0" borderId="59" xfId="0" applyNumberFormat="1" applyFont="1" applyFill="1" applyBorder="1" applyAlignment="1">
      <alignment horizontal="right" vertical="center"/>
    </xf>
    <xf numFmtId="176" fontId="35" fillId="0" borderId="60" xfId="0" applyNumberFormat="1" applyFont="1" applyFill="1" applyBorder="1" applyAlignment="1">
      <alignment horizontal="right" vertical="center"/>
    </xf>
    <xf numFmtId="176" fontId="35" fillId="0" borderId="146" xfId="0" applyNumberFormat="1" applyFont="1" applyBorder="1" applyAlignment="1">
      <alignment horizontal="right" vertical="center"/>
    </xf>
    <xf numFmtId="176" fontId="35" fillId="0" borderId="148" xfId="112" applyNumberFormat="1" applyFont="1" applyFill="1" applyBorder="1" applyAlignment="1">
      <alignment horizontal="right" vertical="center"/>
      <protection/>
    </xf>
    <xf numFmtId="176" fontId="35" fillId="0" borderId="154" xfId="0" applyNumberFormat="1" applyFont="1" applyFill="1" applyBorder="1" applyAlignment="1">
      <alignment horizontal="right" vertical="center"/>
    </xf>
    <xf numFmtId="0" fontId="4" fillId="0" borderId="114" xfId="0" applyFont="1" applyFill="1" applyBorder="1" applyAlignment="1">
      <alignment horizontal="left" vertical="center"/>
    </xf>
    <xf numFmtId="0" fontId="4" fillId="0" borderId="150" xfId="0" applyFont="1" applyFill="1" applyBorder="1" applyAlignment="1">
      <alignment horizontal="center" vertical="center"/>
    </xf>
    <xf numFmtId="176" fontId="35" fillId="0" borderId="149" xfId="0" applyNumberFormat="1" applyFont="1" applyFill="1" applyBorder="1" applyAlignment="1">
      <alignment horizontal="right" vertical="center"/>
    </xf>
    <xf numFmtId="176" fontId="35" fillId="0" borderId="67" xfId="0" applyNumberFormat="1" applyFont="1" applyFill="1" applyBorder="1" applyAlignment="1">
      <alignment horizontal="right" vertical="center"/>
    </xf>
    <xf numFmtId="176" fontId="35" fillId="0" borderId="115" xfId="112" applyNumberFormat="1" applyFont="1" applyFill="1" applyBorder="1" applyAlignment="1">
      <alignment horizontal="right" vertical="center"/>
      <protection/>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right" vertical="center"/>
    </xf>
    <xf numFmtId="3" fontId="4" fillId="0" borderId="0" xfId="0" applyNumberFormat="1" applyFont="1" applyFill="1" applyBorder="1" applyAlignment="1">
      <alignment horizontal="right" vertical="center"/>
    </xf>
    <xf numFmtId="176" fontId="4" fillId="0" borderId="122" xfId="0" applyNumberFormat="1" applyFont="1" applyBorder="1" applyAlignment="1">
      <alignment horizontal="right" vertical="center"/>
    </xf>
    <xf numFmtId="176" fontId="4" fillId="0" borderId="122" xfId="0" applyNumberFormat="1" applyFont="1" applyFill="1" applyBorder="1" applyAlignment="1">
      <alignment horizontal="right" vertical="center"/>
    </xf>
    <xf numFmtId="0" fontId="4" fillId="0" borderId="186" xfId="0" applyFont="1" applyBorder="1" applyAlignment="1">
      <alignment horizontal="center" vertical="center"/>
    </xf>
    <xf numFmtId="0" fontId="4" fillId="0" borderId="216" xfId="0" applyFont="1" applyBorder="1" applyAlignment="1">
      <alignment horizontal="center" vertical="center"/>
    </xf>
    <xf numFmtId="0" fontId="35" fillId="0" borderId="189" xfId="0" applyFont="1" applyBorder="1" applyAlignment="1">
      <alignment horizontal="center" vertical="center"/>
    </xf>
    <xf numFmtId="0" fontId="35" fillId="0" borderId="189" xfId="0" applyFont="1" applyBorder="1" applyAlignment="1">
      <alignment horizontal="center" vertical="center" wrapText="1" shrinkToFit="1"/>
    </xf>
    <xf numFmtId="0" fontId="35" fillId="0" borderId="189" xfId="0" applyFont="1" applyFill="1" applyBorder="1" applyAlignment="1">
      <alignment horizontal="center" vertical="center"/>
    </xf>
    <xf numFmtId="0" fontId="35" fillId="0" borderId="217" xfId="0" applyFont="1" applyFill="1" applyBorder="1" applyAlignment="1">
      <alignment horizontal="center" vertical="center"/>
    </xf>
    <xf numFmtId="0" fontId="4" fillId="0" borderId="130" xfId="0" applyFont="1" applyBorder="1" applyAlignment="1">
      <alignment horizontal="justify" vertical="center"/>
    </xf>
    <xf numFmtId="0" fontId="4" fillId="0" borderId="131" xfId="0" applyFont="1" applyBorder="1" applyAlignment="1">
      <alignment horizontal="justify" vertical="center"/>
    </xf>
    <xf numFmtId="176" fontId="35" fillId="0" borderId="205" xfId="81" applyNumberFormat="1" applyFont="1" applyBorder="1" applyAlignment="1">
      <alignment vertical="center"/>
    </xf>
    <xf numFmtId="176" fontId="35" fillId="0" borderId="205" xfId="81" applyNumberFormat="1" applyFont="1" applyFill="1" applyBorder="1" applyAlignment="1">
      <alignment vertical="center"/>
    </xf>
    <xf numFmtId="176" fontId="35" fillId="0" borderId="119" xfId="94" applyNumberFormat="1" applyFont="1" applyFill="1" applyBorder="1" applyAlignment="1">
      <alignment vertical="center"/>
    </xf>
    <xf numFmtId="0" fontId="4" fillId="0" borderId="104" xfId="0" applyFont="1" applyFill="1" applyBorder="1" applyAlignment="1">
      <alignment horizontal="justify" vertical="center"/>
    </xf>
    <xf numFmtId="0" fontId="4" fillId="0" borderId="49" xfId="0" applyFont="1" applyFill="1" applyBorder="1" applyAlignment="1">
      <alignment horizontal="justify" vertical="center"/>
    </xf>
    <xf numFmtId="188" fontId="35" fillId="0" borderId="51" xfId="0" applyNumberFormat="1" applyFont="1" applyFill="1" applyBorder="1" applyAlignment="1">
      <alignment horizontal="right" vertical="center"/>
    </xf>
    <xf numFmtId="188" fontId="35" fillId="0" borderId="106" xfId="112" applyNumberFormat="1" applyFont="1" applyFill="1" applyBorder="1" applyAlignment="1">
      <alignment horizontal="right" vertical="center"/>
      <protection/>
    </xf>
    <xf numFmtId="0" fontId="4" fillId="0" borderId="104" xfId="0" applyFont="1" applyBorder="1" applyAlignment="1">
      <alignment horizontal="justify" vertical="center"/>
    </xf>
    <xf numFmtId="0" fontId="4" fillId="0" borderId="49" xfId="0" applyFont="1" applyBorder="1" applyAlignment="1">
      <alignment horizontal="justify" vertical="center"/>
    </xf>
    <xf numFmtId="176" fontId="35" fillId="0" borderId="51" xfId="81" applyNumberFormat="1" applyFont="1" applyBorder="1" applyAlignment="1">
      <alignment vertical="center"/>
    </xf>
    <xf numFmtId="176" fontId="35" fillId="0" borderId="51" xfId="81" applyNumberFormat="1" applyFont="1" applyFill="1" applyBorder="1" applyAlignment="1">
      <alignment vertical="center"/>
    </xf>
    <xf numFmtId="176" fontId="35" fillId="0" borderId="106" xfId="94" applyNumberFormat="1" applyFont="1" applyFill="1" applyBorder="1" applyAlignment="1">
      <alignment vertical="center"/>
    </xf>
    <xf numFmtId="0" fontId="4" fillId="0" borderId="215" xfId="0" applyFont="1" applyBorder="1" applyAlignment="1">
      <alignment horizontal="justify" vertical="center"/>
    </xf>
    <xf numFmtId="0" fontId="4" fillId="0" borderId="57" xfId="0" applyFont="1" applyBorder="1" applyAlignment="1">
      <alignment horizontal="justify" vertical="center"/>
    </xf>
    <xf numFmtId="176" fontId="35" fillId="0" borderId="59" xfId="81" applyNumberFormat="1" applyFont="1" applyBorder="1" applyAlignment="1">
      <alignment vertical="center"/>
    </xf>
    <xf numFmtId="176" fontId="35" fillId="0" borderId="59" xfId="81" applyNumberFormat="1" applyFont="1" applyFill="1" applyBorder="1" applyAlignment="1">
      <alignment vertical="center"/>
    </xf>
    <xf numFmtId="176" fontId="35" fillId="0" borderId="148" xfId="94" applyNumberFormat="1" applyFont="1" applyFill="1" applyBorder="1" applyAlignment="1">
      <alignment vertical="center"/>
    </xf>
    <xf numFmtId="0" fontId="4" fillId="0" borderId="98" xfId="0" applyFont="1" applyBorder="1" applyAlignment="1">
      <alignment horizontal="justify" vertical="center"/>
    </xf>
    <xf numFmtId="0" fontId="4" fillId="0" borderId="42" xfId="0" applyFont="1" applyBorder="1" applyAlignment="1">
      <alignment horizontal="justify" vertical="center"/>
    </xf>
    <xf numFmtId="176" fontId="35" fillId="0" borderId="44" xfId="81" applyNumberFormat="1" applyFont="1" applyBorder="1" applyAlignment="1">
      <alignment vertical="center"/>
    </xf>
    <xf numFmtId="176" fontId="35" fillId="0" borderId="44" xfId="81" applyNumberFormat="1" applyFont="1" applyFill="1" applyBorder="1" applyAlignment="1">
      <alignment vertical="center"/>
    </xf>
    <xf numFmtId="176" fontId="35" fillId="0" borderId="214" xfId="94" applyNumberFormat="1" applyFont="1" applyFill="1" applyBorder="1" applyAlignment="1">
      <alignment vertical="center"/>
    </xf>
    <xf numFmtId="0" fontId="4" fillId="0" borderId="114" xfId="0" applyFont="1" applyBorder="1" applyAlignment="1">
      <alignment horizontal="justify" vertical="center"/>
    </xf>
    <xf numFmtId="0" fontId="4" fillId="0" borderId="65" xfId="0" applyFont="1" applyBorder="1" applyAlignment="1">
      <alignment horizontal="justify" vertical="center"/>
    </xf>
    <xf numFmtId="189" fontId="35" fillId="0" borderId="67" xfId="0" applyNumberFormat="1" applyFont="1" applyBorder="1" applyAlignment="1">
      <alignment horizontal="right" vertical="center"/>
    </xf>
    <xf numFmtId="189" fontId="35" fillId="0" borderId="67" xfId="0" applyNumberFormat="1" applyFont="1" applyFill="1" applyBorder="1" applyAlignment="1">
      <alignment horizontal="right" vertical="center"/>
    </xf>
    <xf numFmtId="189" fontId="35" fillId="0" borderId="115" xfId="0" applyNumberFormat="1" applyFont="1" applyFill="1" applyBorder="1" applyAlignment="1">
      <alignment horizontal="right" vertical="center"/>
    </xf>
  </cellXfs>
  <cellStyles count="123">
    <cellStyle name="Normal" xfId="0"/>
    <cellStyle name="20% - アクセント 1" xfId="15"/>
    <cellStyle name="20% - アクセント 1_02_市政要覧作成資料税務課" xfId="16"/>
    <cellStyle name="20% - アクセント 2" xfId="17"/>
    <cellStyle name="20% - アクセント 2_02_市政要覧作成資料税務課" xfId="18"/>
    <cellStyle name="20% - アクセント 3" xfId="19"/>
    <cellStyle name="20% - アクセント 3_02_市政要覧作成資料税務課" xfId="20"/>
    <cellStyle name="20% - アクセント 4" xfId="21"/>
    <cellStyle name="20% - アクセント 4_02_市政要覧作成資料税務課" xfId="22"/>
    <cellStyle name="20% - アクセント 5" xfId="23"/>
    <cellStyle name="20% - アクセント 5_02_市政要覧作成資料税務課" xfId="24"/>
    <cellStyle name="20% - アクセント 6" xfId="25"/>
    <cellStyle name="20% - アクセント 6_02_市政要覧作成資料税務課" xfId="26"/>
    <cellStyle name="40% - アクセント 1" xfId="27"/>
    <cellStyle name="40% - アクセント 1_02_市政要覧作成資料税務課" xfId="28"/>
    <cellStyle name="40% - アクセント 2" xfId="29"/>
    <cellStyle name="40% - アクセント 2_02_市政要覧作成資料税務課" xfId="30"/>
    <cellStyle name="40% - アクセント 3" xfId="31"/>
    <cellStyle name="40% - アクセント 3_02_市政要覧作成資料税務課" xfId="32"/>
    <cellStyle name="40% - アクセント 4" xfId="33"/>
    <cellStyle name="40% - アクセント 4_02_市政要覧作成資料税務課" xfId="34"/>
    <cellStyle name="40% - アクセント 5" xfId="35"/>
    <cellStyle name="40% - アクセント 5_02_市政要覧作成資料税務課" xfId="36"/>
    <cellStyle name="40% - アクセント 6" xfId="37"/>
    <cellStyle name="40% - アクセント 6_02_市政要覧作成資料税務課" xfId="38"/>
    <cellStyle name="60% - アクセント 1" xfId="39"/>
    <cellStyle name="60% - アクセント 1_02_市政要覧作成資料税務課" xfId="40"/>
    <cellStyle name="60% - アクセント 2" xfId="41"/>
    <cellStyle name="60% - アクセント 2_02_市政要覧作成資料税務課" xfId="42"/>
    <cellStyle name="60% - アクセント 3" xfId="43"/>
    <cellStyle name="60% - アクセント 3_02_市政要覧作成資料税務課" xfId="44"/>
    <cellStyle name="60% - アクセント 4" xfId="45"/>
    <cellStyle name="60% - アクセント 4_02_市政要覧作成資料税務課" xfId="46"/>
    <cellStyle name="60% - アクセント 5" xfId="47"/>
    <cellStyle name="60% - アクセント 5_02_市政要覧作成資料税務課" xfId="48"/>
    <cellStyle name="60% - アクセント 6" xfId="49"/>
    <cellStyle name="60% - アクセント 6_02_市政要覧作成資料税務課" xfId="50"/>
    <cellStyle name="どちらでもない" xfId="51"/>
    <cellStyle name="どちらでもない_02_市政要覧作成資料税務課" xfId="52"/>
    <cellStyle name="アクセント 1" xfId="53"/>
    <cellStyle name="アクセント 1_02_市政要覧作成資料税務課" xfId="54"/>
    <cellStyle name="アクセント 2" xfId="55"/>
    <cellStyle name="アクセント 2_02_市政要覧作成資料税務課" xfId="56"/>
    <cellStyle name="アクセント 3" xfId="57"/>
    <cellStyle name="アクセント 3_02_市政要覧作成資料税務課" xfId="58"/>
    <cellStyle name="アクセント 4" xfId="59"/>
    <cellStyle name="アクセント 4_02_市政要覧作成資料税務課" xfId="60"/>
    <cellStyle name="アクセント 5" xfId="61"/>
    <cellStyle name="アクセント 5_02_市政要覧作成資料税務課" xfId="62"/>
    <cellStyle name="アクセント 6" xfId="63"/>
    <cellStyle name="アクセント 6_02_市政要覧作成資料税務課" xfId="64"/>
    <cellStyle name="タイトル" xfId="65"/>
    <cellStyle name="タイトル_02_市政要覧作成資料税務課" xfId="66"/>
    <cellStyle name="チェック セル" xfId="67"/>
    <cellStyle name="チェック セル_02_市政要覧作成資料税務課" xfId="68"/>
    <cellStyle name="Percent" xfId="69"/>
    <cellStyle name="パーセント_02_市政要覧作成資料税務課" xfId="70"/>
    <cellStyle name="メモ" xfId="71"/>
    <cellStyle name="メモ_02_市政要覧作成資料税務課" xfId="72"/>
    <cellStyle name="リンク セル" xfId="73"/>
    <cellStyle name="リンク セル_02_市政要覧作成資料税務課" xfId="74"/>
    <cellStyle name="入力" xfId="75"/>
    <cellStyle name="入力_02_市政要覧作成資料税務課" xfId="76"/>
    <cellStyle name="出力" xfId="77"/>
    <cellStyle name="出力_02_市政要覧作成資料税務課" xfId="78"/>
    <cellStyle name="悪い" xfId="79"/>
    <cellStyle name="悪い_02_市政要覧作成資料税務課" xfId="80"/>
    <cellStyle name="Comma [0]" xfId="81"/>
    <cellStyle name="桁区切り 2" xfId="82"/>
    <cellStyle name="桁区切り 2_02_市政要覧作成資料税務課" xfId="83"/>
    <cellStyle name="桁区切り 3" xfId="84"/>
    <cellStyle name="桁区切り 3_02_市政要覧作成資料税務課" xfId="85"/>
    <cellStyle name="桁区切り 4" xfId="86"/>
    <cellStyle name="桁区切り 4_02_市政要覧作成資料税務課" xfId="87"/>
    <cellStyle name="Comma" xfId="88"/>
    <cellStyle name="桁区切り [0.00]_02_市政要覧作成資料税務課" xfId="89"/>
    <cellStyle name="桁区切り_02_市政要覧作成資料税務課" xfId="90"/>
    <cellStyle name="桁区切り_市勢要覧2012原稿10-19" xfId="91"/>
    <cellStyle name="桁区切り_市勢要覧2012原稿30-39" xfId="92"/>
    <cellStyle name="桁区切り_市勢要覧2012原稿30-39_02_市政要覧作成資料税務課" xfId="93"/>
    <cellStyle name="桁区切り_市勢要覧2012原稿30-39_1" xfId="94"/>
    <cellStyle name="桁区切り_市勢要覧2012原稿30-39_1_02_市政要覧作成資料税務課" xfId="95"/>
    <cellStyle name="標準 2" xfId="96"/>
    <cellStyle name="標準 2_02_市政要覧作成資料税務課" xfId="97"/>
    <cellStyle name="標準 3" xfId="98"/>
    <cellStyle name="標準 3_02_市政要覧作成資料税務課" xfId="99"/>
    <cellStyle name="標準 4" xfId="100"/>
    <cellStyle name="標準 4_02_市政要覧作成資料税務課" xfId="101"/>
    <cellStyle name="標準_02_市政要覧作成資料税務課" xfId="102"/>
    <cellStyle name="標準_02_市政要覧作成資料税務課_1" xfId="103"/>
    <cellStyle name="標準_02_市政要覧作成資料税務課_2" xfId="104"/>
    <cellStyle name="標準_協力依頼一覧" xfId="105"/>
    <cellStyle name="標準_協力依頼一覧_1" xfId="106"/>
    <cellStyle name="標準_市勢要覧2012原稿00-09" xfId="107"/>
    <cellStyle name="標準_市勢要覧2012原稿00-09_1" xfId="108"/>
    <cellStyle name="標準_市勢要覧2012原稿10-19" xfId="109"/>
    <cellStyle name="標準_市勢要覧2012原稿30-39" xfId="110"/>
    <cellStyle name="標準_市勢要覧2012原稿30-39_02_市政要覧作成資料税務課" xfId="111"/>
    <cellStyle name="標準_市勢要覧2012原稿30-39_3" xfId="112"/>
    <cellStyle name="標準_市勢要覧2012原稿30-39_3_02_市政要覧作成資料税務課" xfId="113"/>
    <cellStyle name="標準_市勢要覧2012原稿40-49" xfId="114"/>
    <cellStyle name="良い" xfId="115"/>
    <cellStyle name="良い_02_市政要覧作成資料税務課" xfId="116"/>
    <cellStyle name="見出し 1" xfId="117"/>
    <cellStyle name="見出し 1_02_市政要覧作成資料税務課" xfId="118"/>
    <cellStyle name="見出し 2" xfId="119"/>
    <cellStyle name="見出し 2_02_市政要覧作成資料税務課" xfId="120"/>
    <cellStyle name="見出し 3" xfId="121"/>
    <cellStyle name="見出し 3_02_市政要覧作成資料税務課" xfId="122"/>
    <cellStyle name="見出し 4" xfId="123"/>
    <cellStyle name="見出し 4_02_市政要覧作成資料税務課" xfId="124"/>
    <cellStyle name="計算" xfId="125"/>
    <cellStyle name="計算_02_市政要覧作成資料税務課" xfId="126"/>
    <cellStyle name="説明文" xfId="127"/>
    <cellStyle name="説明文_02_市政要覧作成資料税務課" xfId="128"/>
    <cellStyle name="警告文" xfId="129"/>
    <cellStyle name="警告文_02_市政要覧作成資料税務課" xfId="130"/>
    <cellStyle name="Currency [0]" xfId="131"/>
    <cellStyle name="Currency" xfId="132"/>
    <cellStyle name="通貨 [0.00]_02_市政要覧作成資料税務課" xfId="133"/>
    <cellStyle name="通貨_02_市政要覧作成資料税務課" xfId="134"/>
    <cellStyle name="集計" xfId="135"/>
    <cellStyle name="集計_02_市政要覧作成資料税務課" xfId="1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9"/>
  <sheetViews>
    <sheetView view="pageBreakPreview" zoomScaleSheetLayoutView="100" workbookViewId="0" topLeftCell="A1">
      <selection activeCell="A49" sqref="A49"/>
    </sheetView>
  </sheetViews>
  <sheetFormatPr defaultColWidth="9.00390625" defaultRowHeight="13.5"/>
  <cols>
    <col min="1" max="1" width="2.625" style="1" customWidth="1"/>
    <col min="2" max="2" width="23.50390625" style="1" customWidth="1"/>
    <col min="3" max="3" width="3.00390625" style="1" customWidth="1"/>
    <col min="4" max="14" width="9.375" style="1" customWidth="1"/>
    <col min="15" max="16384" width="9.00390625" style="1" customWidth="1"/>
  </cols>
  <sheetData>
    <row r="1" spans="1:14" ht="16.5" customHeight="1">
      <c r="A1" s="3" t="s">
        <v>47</v>
      </c>
      <c r="B1" s="3"/>
      <c r="C1" s="3"/>
      <c r="D1" s="4"/>
      <c r="E1" s="5"/>
      <c r="F1" s="5"/>
      <c r="G1" s="5"/>
      <c r="H1" s="5"/>
      <c r="I1" s="5"/>
      <c r="J1" s="6"/>
      <c r="K1" s="6"/>
      <c r="L1" s="5"/>
      <c r="M1" s="5"/>
      <c r="N1" s="7" t="s">
        <v>236</v>
      </c>
    </row>
    <row r="2" spans="1:14" ht="16.5" customHeight="1">
      <c r="A2" s="8" t="s">
        <v>124</v>
      </c>
      <c r="B2" s="9"/>
      <c r="C2" s="10"/>
      <c r="D2" s="11" t="s">
        <v>346</v>
      </c>
      <c r="E2" s="12" t="s">
        <v>252</v>
      </c>
      <c r="F2" s="12" t="s">
        <v>111</v>
      </c>
      <c r="G2" s="12" t="s">
        <v>248</v>
      </c>
      <c r="H2" s="12" t="s">
        <v>101</v>
      </c>
      <c r="I2" s="12" t="s">
        <v>334</v>
      </c>
      <c r="J2" s="12" t="s">
        <v>302</v>
      </c>
      <c r="K2" s="12" t="s">
        <v>213</v>
      </c>
      <c r="L2" s="12" t="s">
        <v>447</v>
      </c>
      <c r="M2" s="12"/>
      <c r="N2" s="13" t="s">
        <v>183</v>
      </c>
    </row>
    <row r="3" spans="1:14" ht="13.5" customHeight="1">
      <c r="A3" s="14"/>
      <c r="B3" s="15"/>
      <c r="C3" s="16"/>
      <c r="D3" s="17"/>
      <c r="E3" s="18"/>
      <c r="F3" s="18"/>
      <c r="G3" s="18"/>
      <c r="H3" s="18"/>
      <c r="I3" s="18"/>
      <c r="J3" s="18"/>
      <c r="K3" s="18"/>
      <c r="L3" s="19" t="s">
        <v>355</v>
      </c>
      <c r="M3" s="20" t="s">
        <v>429</v>
      </c>
      <c r="N3" s="21"/>
    </row>
    <row r="4" spans="1:14" ht="12.75" customHeight="1">
      <c r="A4" s="22" t="s">
        <v>293</v>
      </c>
      <c r="B4" s="23"/>
      <c r="C4" s="24"/>
      <c r="D4" s="25">
        <v>1355035</v>
      </c>
      <c r="E4" s="26">
        <v>1147141</v>
      </c>
      <c r="F4" s="26">
        <v>1193833</v>
      </c>
      <c r="G4" s="26">
        <v>1374839</v>
      </c>
      <c r="H4" s="26">
        <v>1336054</v>
      </c>
      <c r="I4" s="26">
        <v>1456489</v>
      </c>
      <c r="J4" s="27" t="s">
        <v>315</v>
      </c>
      <c r="K4" s="27">
        <v>1138409</v>
      </c>
      <c r="L4" s="28" t="s">
        <v>315</v>
      </c>
      <c r="M4" s="29" t="s">
        <v>315</v>
      </c>
      <c r="N4" s="30">
        <v>1006823</v>
      </c>
    </row>
    <row r="5" spans="1:14" ht="12.75" customHeight="1">
      <c r="A5" s="31" t="s">
        <v>185</v>
      </c>
      <c r="B5" s="32"/>
      <c r="C5" s="33"/>
      <c r="D5" s="34">
        <v>513581</v>
      </c>
      <c r="E5" s="35">
        <v>465027</v>
      </c>
      <c r="F5" s="35">
        <v>413560</v>
      </c>
      <c r="G5" s="35">
        <v>462659</v>
      </c>
      <c r="H5" s="35">
        <v>409284</v>
      </c>
      <c r="I5" s="35">
        <v>445047</v>
      </c>
      <c r="J5" s="36" t="s">
        <v>315</v>
      </c>
      <c r="K5" s="36">
        <v>326196</v>
      </c>
      <c r="L5" s="37" t="s">
        <v>315</v>
      </c>
      <c r="M5" s="38" t="s">
        <v>315</v>
      </c>
      <c r="N5" s="39">
        <v>378273</v>
      </c>
    </row>
    <row r="6" spans="1:14" ht="12.75" customHeight="1">
      <c r="A6" s="40"/>
      <c r="B6" s="41" t="s">
        <v>364</v>
      </c>
      <c r="C6" s="42"/>
      <c r="D6" s="43" t="s">
        <v>171</v>
      </c>
      <c r="E6" s="44" t="s">
        <v>152</v>
      </c>
      <c r="F6" s="44" t="s">
        <v>171</v>
      </c>
      <c r="G6" s="44" t="s">
        <v>171</v>
      </c>
      <c r="H6" s="44" t="s">
        <v>152</v>
      </c>
      <c r="I6" s="44" t="s">
        <v>152</v>
      </c>
      <c r="J6" s="45" t="s">
        <v>315</v>
      </c>
      <c r="K6" s="45" t="s">
        <v>315</v>
      </c>
      <c r="L6" s="46" t="s">
        <v>315</v>
      </c>
      <c r="M6" s="47" t="s">
        <v>315</v>
      </c>
      <c r="N6" s="48" t="s">
        <v>315</v>
      </c>
    </row>
    <row r="7" spans="1:14" ht="12.75" customHeight="1">
      <c r="A7" s="40"/>
      <c r="B7" s="49" t="s">
        <v>214</v>
      </c>
      <c r="C7" s="50"/>
      <c r="D7" s="51" t="s">
        <v>152</v>
      </c>
      <c r="E7" s="52" t="s">
        <v>152</v>
      </c>
      <c r="F7" s="52" t="s">
        <v>152</v>
      </c>
      <c r="G7" s="52" t="s">
        <v>152</v>
      </c>
      <c r="H7" s="52" t="s">
        <v>152</v>
      </c>
      <c r="I7" s="52" t="s">
        <v>152</v>
      </c>
      <c r="J7" s="53" t="s">
        <v>315</v>
      </c>
      <c r="K7" s="53">
        <v>5913</v>
      </c>
      <c r="L7" s="54" t="s">
        <v>315</v>
      </c>
      <c r="M7" s="55" t="s">
        <v>315</v>
      </c>
      <c r="N7" s="56">
        <v>7006</v>
      </c>
    </row>
    <row r="8" spans="1:14" ht="12.75" customHeight="1">
      <c r="A8" s="40"/>
      <c r="B8" s="49" t="s">
        <v>146</v>
      </c>
      <c r="C8" s="50"/>
      <c r="D8" s="51">
        <v>114771</v>
      </c>
      <c r="E8" s="52">
        <v>116300</v>
      </c>
      <c r="F8" s="52">
        <v>107876</v>
      </c>
      <c r="G8" s="52">
        <v>113064</v>
      </c>
      <c r="H8" s="52">
        <v>96984</v>
      </c>
      <c r="I8" s="52">
        <v>135250</v>
      </c>
      <c r="J8" s="53" t="s">
        <v>315</v>
      </c>
      <c r="K8" s="53">
        <v>102656</v>
      </c>
      <c r="L8" s="54" t="s">
        <v>315</v>
      </c>
      <c r="M8" s="55" t="s">
        <v>315</v>
      </c>
      <c r="N8" s="56">
        <v>68317</v>
      </c>
    </row>
    <row r="9" spans="1:14" ht="12.75" customHeight="1">
      <c r="A9" s="40"/>
      <c r="B9" s="49" t="s">
        <v>55</v>
      </c>
      <c r="C9" s="50"/>
      <c r="D9" s="51">
        <v>144362</v>
      </c>
      <c r="E9" s="52">
        <v>91637</v>
      </c>
      <c r="F9" s="52">
        <v>72935</v>
      </c>
      <c r="G9" s="52">
        <v>94866</v>
      </c>
      <c r="H9" s="52">
        <v>75129</v>
      </c>
      <c r="I9" s="52">
        <v>98626</v>
      </c>
      <c r="J9" s="53" t="s">
        <v>315</v>
      </c>
      <c r="K9" s="53">
        <v>57829</v>
      </c>
      <c r="L9" s="54" t="s">
        <v>315</v>
      </c>
      <c r="M9" s="55" t="s">
        <v>315</v>
      </c>
      <c r="N9" s="56">
        <v>40237</v>
      </c>
    </row>
    <row r="10" spans="1:16" ht="12.75" customHeight="1">
      <c r="A10" s="40"/>
      <c r="B10" s="49" t="s">
        <v>242</v>
      </c>
      <c r="C10" s="50"/>
      <c r="D10" s="51" t="s">
        <v>152</v>
      </c>
      <c r="E10" s="52" t="s">
        <v>152</v>
      </c>
      <c r="F10" s="52" t="s">
        <v>152</v>
      </c>
      <c r="G10" s="52" t="s">
        <v>152</v>
      </c>
      <c r="H10" s="52">
        <v>8413</v>
      </c>
      <c r="I10" s="52" t="s">
        <v>152</v>
      </c>
      <c r="J10" s="53" t="s">
        <v>315</v>
      </c>
      <c r="K10" s="52" t="s">
        <v>152</v>
      </c>
      <c r="L10" s="54" t="s">
        <v>315</v>
      </c>
      <c r="M10" s="55" t="s">
        <v>315</v>
      </c>
      <c r="N10" s="56">
        <v>12460</v>
      </c>
      <c r="P10" s="57"/>
    </row>
    <row r="11" spans="1:16" ht="12.75" customHeight="1">
      <c r="A11" s="40"/>
      <c r="B11" s="49" t="s">
        <v>310</v>
      </c>
      <c r="C11" s="50"/>
      <c r="D11" s="51">
        <v>33117</v>
      </c>
      <c r="E11" s="52">
        <v>26593</v>
      </c>
      <c r="F11" s="52">
        <v>15827</v>
      </c>
      <c r="G11" s="52">
        <v>11564</v>
      </c>
      <c r="H11" s="52">
        <v>16192</v>
      </c>
      <c r="I11" s="52">
        <v>13015</v>
      </c>
      <c r="J11" s="53" t="s">
        <v>315</v>
      </c>
      <c r="K11" s="53">
        <v>7800</v>
      </c>
      <c r="L11" s="54" t="s">
        <v>315</v>
      </c>
      <c r="M11" s="55" t="s">
        <v>315</v>
      </c>
      <c r="N11" s="56">
        <v>11458</v>
      </c>
      <c r="P11" s="58"/>
    </row>
    <row r="12" spans="1:16" ht="12.75" customHeight="1">
      <c r="A12" s="40"/>
      <c r="B12" s="49" t="s">
        <v>78</v>
      </c>
      <c r="C12" s="50"/>
      <c r="D12" s="51">
        <v>4983</v>
      </c>
      <c r="E12" s="52" t="s">
        <v>152</v>
      </c>
      <c r="F12" s="52" t="s">
        <v>152</v>
      </c>
      <c r="G12" s="52" t="s">
        <v>152</v>
      </c>
      <c r="H12" s="52">
        <v>2305</v>
      </c>
      <c r="I12" s="52" t="s">
        <v>152</v>
      </c>
      <c r="J12" s="53" t="s">
        <v>315</v>
      </c>
      <c r="K12" s="52" t="s">
        <v>152</v>
      </c>
      <c r="L12" s="54" t="s">
        <v>315</v>
      </c>
      <c r="M12" s="55" t="s">
        <v>315</v>
      </c>
      <c r="N12" s="56">
        <v>2622</v>
      </c>
      <c r="P12" s="58"/>
    </row>
    <row r="13" spans="1:14" ht="12.75" customHeight="1">
      <c r="A13" s="40"/>
      <c r="B13" s="49" t="s">
        <v>160</v>
      </c>
      <c r="C13" s="50"/>
      <c r="D13" s="51">
        <v>60298</v>
      </c>
      <c r="E13" s="52">
        <v>31307</v>
      </c>
      <c r="F13" s="52">
        <v>78002</v>
      </c>
      <c r="G13" s="52">
        <v>80403</v>
      </c>
      <c r="H13" s="52">
        <v>73971</v>
      </c>
      <c r="I13" s="52">
        <v>74629</v>
      </c>
      <c r="J13" s="53" t="s">
        <v>315</v>
      </c>
      <c r="K13" s="53">
        <v>87310</v>
      </c>
      <c r="L13" s="54" t="s">
        <v>315</v>
      </c>
      <c r="M13" s="55" t="s">
        <v>315</v>
      </c>
      <c r="N13" s="56">
        <v>179748</v>
      </c>
    </row>
    <row r="14" spans="1:14" ht="12.75" customHeight="1">
      <c r="A14" s="59"/>
      <c r="B14" s="60" t="s">
        <v>18</v>
      </c>
      <c r="C14" s="61"/>
      <c r="D14" s="62" t="s">
        <v>152</v>
      </c>
      <c r="E14" s="63" t="s">
        <v>152</v>
      </c>
      <c r="F14" s="63" t="s">
        <v>152</v>
      </c>
      <c r="G14" s="63">
        <v>103741</v>
      </c>
      <c r="H14" s="63">
        <v>124324</v>
      </c>
      <c r="I14" s="63">
        <v>98793</v>
      </c>
      <c r="J14" s="64" t="s">
        <v>315</v>
      </c>
      <c r="K14" s="64">
        <v>60559</v>
      </c>
      <c r="L14" s="65" t="s">
        <v>315</v>
      </c>
      <c r="M14" s="66" t="s">
        <v>315</v>
      </c>
      <c r="N14" s="67">
        <v>56425</v>
      </c>
    </row>
    <row r="15" spans="1:14" ht="12.75" customHeight="1">
      <c r="A15" s="31" t="s">
        <v>107</v>
      </c>
      <c r="B15" s="32"/>
      <c r="C15" s="33"/>
      <c r="D15" s="34">
        <v>841454</v>
      </c>
      <c r="E15" s="35">
        <v>682114</v>
      </c>
      <c r="F15" s="35">
        <v>780278</v>
      </c>
      <c r="G15" s="35">
        <v>912180</v>
      </c>
      <c r="H15" s="35">
        <v>926770</v>
      </c>
      <c r="I15" s="35">
        <v>1011442</v>
      </c>
      <c r="J15" s="36" t="s">
        <v>315</v>
      </c>
      <c r="K15" s="36">
        <v>812213</v>
      </c>
      <c r="L15" s="37" t="s">
        <v>315</v>
      </c>
      <c r="M15" s="38" t="s">
        <v>315</v>
      </c>
      <c r="N15" s="39">
        <v>628550</v>
      </c>
    </row>
    <row r="16" spans="1:14" ht="12.75" customHeight="1">
      <c r="A16" s="40"/>
      <c r="B16" s="41" t="s">
        <v>333</v>
      </c>
      <c r="C16" s="42"/>
      <c r="D16" s="43">
        <v>88470</v>
      </c>
      <c r="E16" s="44">
        <v>82749</v>
      </c>
      <c r="F16" s="44" t="s">
        <v>152</v>
      </c>
      <c r="G16" s="44" t="s">
        <v>152</v>
      </c>
      <c r="H16" s="44">
        <v>60272</v>
      </c>
      <c r="I16" s="44">
        <v>63229</v>
      </c>
      <c r="J16" s="45" t="s">
        <v>315</v>
      </c>
      <c r="K16" s="45">
        <v>40050</v>
      </c>
      <c r="L16" s="46" t="s">
        <v>315</v>
      </c>
      <c r="M16" s="47" t="s">
        <v>315</v>
      </c>
      <c r="N16" s="48">
        <v>41</v>
      </c>
    </row>
    <row r="17" spans="1:14" ht="12.75" customHeight="1">
      <c r="A17" s="40"/>
      <c r="B17" s="49" t="s">
        <v>43</v>
      </c>
      <c r="C17" s="50"/>
      <c r="D17" s="51">
        <v>71997</v>
      </c>
      <c r="E17" s="52">
        <v>48466</v>
      </c>
      <c r="F17" s="52">
        <v>55522</v>
      </c>
      <c r="G17" s="52">
        <v>44975</v>
      </c>
      <c r="H17" s="52">
        <v>40623</v>
      </c>
      <c r="I17" s="52">
        <v>33744</v>
      </c>
      <c r="J17" s="53" t="s">
        <v>315</v>
      </c>
      <c r="K17" s="53">
        <v>34446</v>
      </c>
      <c r="L17" s="54" t="s">
        <v>315</v>
      </c>
      <c r="M17" s="55" t="s">
        <v>315</v>
      </c>
      <c r="N17" s="56">
        <v>20328</v>
      </c>
    </row>
    <row r="18" spans="1:14" ht="12.75" customHeight="1">
      <c r="A18" s="40"/>
      <c r="B18" s="49" t="s">
        <v>129</v>
      </c>
      <c r="C18" s="50"/>
      <c r="D18" s="51">
        <v>24160</v>
      </c>
      <c r="E18" s="52">
        <v>26728</v>
      </c>
      <c r="F18" s="52">
        <v>22822</v>
      </c>
      <c r="G18" s="52">
        <v>33263</v>
      </c>
      <c r="H18" s="52">
        <v>30531</v>
      </c>
      <c r="I18" s="52">
        <v>39265</v>
      </c>
      <c r="J18" s="53" t="s">
        <v>315</v>
      </c>
      <c r="K18" s="53">
        <v>26821</v>
      </c>
      <c r="L18" s="54" t="s">
        <v>315</v>
      </c>
      <c r="M18" s="55" t="s">
        <v>315</v>
      </c>
      <c r="N18" s="56">
        <v>15175</v>
      </c>
    </row>
    <row r="19" spans="1:14" ht="12.75" customHeight="1">
      <c r="A19" s="40"/>
      <c r="B19" s="49" t="s">
        <v>15</v>
      </c>
      <c r="C19" s="50"/>
      <c r="D19" s="51">
        <v>78986</v>
      </c>
      <c r="E19" s="52">
        <v>30294</v>
      </c>
      <c r="F19" s="52">
        <v>93223</v>
      </c>
      <c r="G19" s="52">
        <v>122615</v>
      </c>
      <c r="H19" s="52">
        <v>119939</v>
      </c>
      <c r="I19" s="52">
        <v>100407</v>
      </c>
      <c r="J19" s="53" t="s">
        <v>315</v>
      </c>
      <c r="K19" s="53">
        <v>62289</v>
      </c>
      <c r="L19" s="54" t="s">
        <v>315</v>
      </c>
      <c r="M19" s="55" t="s">
        <v>315</v>
      </c>
      <c r="N19" s="56">
        <v>39408</v>
      </c>
    </row>
    <row r="20" spans="1:14" ht="12.75" customHeight="1">
      <c r="A20" s="40"/>
      <c r="B20" s="49" t="s">
        <v>34</v>
      </c>
      <c r="C20" s="50"/>
      <c r="D20" s="51">
        <v>13786</v>
      </c>
      <c r="E20" s="52">
        <v>12813</v>
      </c>
      <c r="F20" s="52">
        <v>15856</v>
      </c>
      <c r="G20" s="52">
        <v>19348</v>
      </c>
      <c r="H20" s="52">
        <v>21155</v>
      </c>
      <c r="I20" s="52">
        <v>19466</v>
      </c>
      <c r="J20" s="53" t="s">
        <v>315</v>
      </c>
      <c r="K20" s="53">
        <v>11139</v>
      </c>
      <c r="L20" s="54" t="s">
        <v>315</v>
      </c>
      <c r="M20" s="55" t="s">
        <v>315</v>
      </c>
      <c r="N20" s="56">
        <v>8359</v>
      </c>
    </row>
    <row r="21" spans="1:14" ht="12.75" customHeight="1">
      <c r="A21" s="40"/>
      <c r="B21" s="49" t="s">
        <v>298</v>
      </c>
      <c r="C21" s="50"/>
      <c r="D21" s="51">
        <v>16922</v>
      </c>
      <c r="E21" s="52">
        <v>64531</v>
      </c>
      <c r="F21" s="52" t="s">
        <v>152</v>
      </c>
      <c r="G21" s="52">
        <v>21151</v>
      </c>
      <c r="H21" s="52">
        <v>22706</v>
      </c>
      <c r="I21" s="52">
        <v>26053</v>
      </c>
      <c r="J21" s="53" t="s">
        <v>315</v>
      </c>
      <c r="K21" s="53">
        <v>9681</v>
      </c>
      <c r="L21" s="54" t="s">
        <v>315</v>
      </c>
      <c r="M21" s="55" t="s">
        <v>315</v>
      </c>
      <c r="N21" s="56">
        <v>20223</v>
      </c>
    </row>
    <row r="22" spans="1:14" ht="12.75" customHeight="1">
      <c r="A22" s="40"/>
      <c r="B22" s="49" t="s">
        <v>422</v>
      </c>
      <c r="C22" s="50"/>
      <c r="D22" s="51">
        <v>54830</v>
      </c>
      <c r="E22" s="52">
        <v>21126</v>
      </c>
      <c r="F22" s="52">
        <v>43078</v>
      </c>
      <c r="G22" s="52">
        <v>34530</v>
      </c>
      <c r="H22" s="52">
        <v>17324</v>
      </c>
      <c r="I22" s="52">
        <v>34707</v>
      </c>
      <c r="J22" s="53" t="s">
        <v>315</v>
      </c>
      <c r="K22" s="53">
        <v>19164</v>
      </c>
      <c r="L22" s="54" t="s">
        <v>315</v>
      </c>
      <c r="M22" s="55" t="s">
        <v>315</v>
      </c>
      <c r="N22" s="56">
        <v>27963</v>
      </c>
    </row>
    <row r="23" spans="1:14" ht="12.75" customHeight="1">
      <c r="A23" s="40"/>
      <c r="B23" s="49" t="s">
        <v>138</v>
      </c>
      <c r="C23" s="50" t="s">
        <v>344</v>
      </c>
      <c r="D23" s="51">
        <v>19694</v>
      </c>
      <c r="E23" s="52">
        <v>17783</v>
      </c>
      <c r="F23" s="52">
        <v>17633</v>
      </c>
      <c r="G23" s="52">
        <v>23641</v>
      </c>
      <c r="H23" s="52">
        <v>22780</v>
      </c>
      <c r="I23" s="52">
        <v>34388</v>
      </c>
      <c r="J23" s="53" t="s">
        <v>315</v>
      </c>
      <c r="K23" s="53">
        <v>25003</v>
      </c>
      <c r="L23" s="54" t="s">
        <v>315</v>
      </c>
      <c r="M23" s="55" t="s">
        <v>315</v>
      </c>
      <c r="N23" s="56">
        <v>23908</v>
      </c>
    </row>
    <row r="24" spans="1:14" ht="12.75" customHeight="1">
      <c r="A24" s="40"/>
      <c r="B24" s="49" t="s">
        <v>230</v>
      </c>
      <c r="C24" s="50"/>
      <c r="D24" s="51">
        <v>626</v>
      </c>
      <c r="E24" s="52" t="s">
        <v>152</v>
      </c>
      <c r="F24" s="52">
        <v>1071</v>
      </c>
      <c r="G24" s="52" t="s">
        <v>152</v>
      </c>
      <c r="H24" s="52" t="s">
        <v>152</v>
      </c>
      <c r="I24" s="52">
        <v>239</v>
      </c>
      <c r="J24" s="53" t="s">
        <v>315</v>
      </c>
      <c r="K24" s="53">
        <v>1484</v>
      </c>
      <c r="L24" s="54" t="s">
        <v>315</v>
      </c>
      <c r="M24" s="55" t="s">
        <v>315</v>
      </c>
      <c r="N24" s="56">
        <v>198</v>
      </c>
    </row>
    <row r="25" spans="1:14" ht="12.75" customHeight="1">
      <c r="A25" s="40"/>
      <c r="B25" s="49" t="s">
        <v>143</v>
      </c>
      <c r="C25" s="50"/>
      <c r="D25" s="51">
        <v>553</v>
      </c>
      <c r="E25" s="52">
        <v>1905</v>
      </c>
      <c r="F25" s="52">
        <v>253</v>
      </c>
      <c r="G25" s="52">
        <v>512</v>
      </c>
      <c r="H25" s="52">
        <v>545</v>
      </c>
      <c r="I25" s="52">
        <v>1126</v>
      </c>
      <c r="J25" s="53" t="s">
        <v>315</v>
      </c>
      <c r="K25" s="53">
        <v>312</v>
      </c>
      <c r="L25" s="54" t="s">
        <v>315</v>
      </c>
      <c r="M25" s="55" t="s">
        <v>315</v>
      </c>
      <c r="N25" s="56">
        <v>103</v>
      </c>
    </row>
    <row r="26" spans="1:14" ht="12.75" customHeight="1">
      <c r="A26" s="40"/>
      <c r="B26" s="49" t="s">
        <v>166</v>
      </c>
      <c r="C26" s="50" t="s">
        <v>344</v>
      </c>
      <c r="D26" s="51">
        <v>1008</v>
      </c>
      <c r="E26" s="52" t="s">
        <v>152</v>
      </c>
      <c r="F26" s="52">
        <v>1227</v>
      </c>
      <c r="G26" s="52" t="s">
        <v>152</v>
      </c>
      <c r="H26" s="52" t="s">
        <v>152</v>
      </c>
      <c r="I26" s="52">
        <v>0</v>
      </c>
      <c r="J26" s="53" t="s">
        <v>315</v>
      </c>
      <c r="K26" s="53" t="s">
        <v>315</v>
      </c>
      <c r="L26" s="54" t="s">
        <v>315</v>
      </c>
      <c r="M26" s="55" t="s">
        <v>315</v>
      </c>
      <c r="N26" s="56" t="s">
        <v>315</v>
      </c>
    </row>
    <row r="27" spans="1:14" ht="12.75" customHeight="1">
      <c r="A27" s="40"/>
      <c r="B27" s="49" t="s">
        <v>376</v>
      </c>
      <c r="C27" s="50"/>
      <c r="D27" s="51">
        <v>1555</v>
      </c>
      <c r="E27" s="52">
        <v>1473</v>
      </c>
      <c r="F27" s="52">
        <v>1888</v>
      </c>
      <c r="G27" s="52">
        <v>2859</v>
      </c>
      <c r="H27" s="52" t="s">
        <v>152</v>
      </c>
      <c r="I27" s="52">
        <v>3870</v>
      </c>
      <c r="J27" s="53" t="s">
        <v>315</v>
      </c>
      <c r="K27" s="53">
        <v>619</v>
      </c>
      <c r="L27" s="54" t="s">
        <v>315</v>
      </c>
      <c r="M27" s="55" t="s">
        <v>315</v>
      </c>
      <c r="N27" s="56">
        <v>957</v>
      </c>
    </row>
    <row r="28" spans="1:14" ht="12.75" customHeight="1">
      <c r="A28" s="40"/>
      <c r="B28" s="49" t="s">
        <v>163</v>
      </c>
      <c r="C28" s="50"/>
      <c r="D28" s="51">
        <v>3703</v>
      </c>
      <c r="E28" s="52">
        <v>3497</v>
      </c>
      <c r="F28" s="52">
        <v>5094</v>
      </c>
      <c r="G28" s="52">
        <v>4362</v>
      </c>
      <c r="H28" s="52">
        <v>3305</v>
      </c>
      <c r="I28" s="52">
        <v>2610</v>
      </c>
      <c r="J28" s="53" t="s">
        <v>315</v>
      </c>
      <c r="K28" s="53">
        <v>2440</v>
      </c>
      <c r="L28" s="54" t="s">
        <v>315</v>
      </c>
      <c r="M28" s="55" t="s">
        <v>315</v>
      </c>
      <c r="N28" s="56">
        <v>7877</v>
      </c>
    </row>
    <row r="29" spans="1:14" ht="12.75" customHeight="1">
      <c r="A29" s="40"/>
      <c r="B29" s="49" t="s">
        <v>291</v>
      </c>
      <c r="C29" s="50"/>
      <c r="D29" s="51">
        <v>5563</v>
      </c>
      <c r="E29" s="52">
        <v>1903</v>
      </c>
      <c r="F29" s="52">
        <v>3637</v>
      </c>
      <c r="G29" s="52">
        <v>5188</v>
      </c>
      <c r="H29" s="52">
        <v>5734</v>
      </c>
      <c r="I29" s="52">
        <v>1693</v>
      </c>
      <c r="J29" s="53" t="s">
        <v>315</v>
      </c>
      <c r="K29" s="53">
        <v>1948</v>
      </c>
      <c r="L29" s="54" t="s">
        <v>315</v>
      </c>
      <c r="M29" s="55" t="s">
        <v>315</v>
      </c>
      <c r="N29" s="68" t="s">
        <v>152</v>
      </c>
    </row>
    <row r="30" spans="1:14" ht="12.75" customHeight="1">
      <c r="A30" s="40"/>
      <c r="B30" s="49" t="s">
        <v>275</v>
      </c>
      <c r="C30" s="50"/>
      <c r="D30" s="51">
        <v>4054</v>
      </c>
      <c r="E30" s="52">
        <v>4161</v>
      </c>
      <c r="F30" s="52">
        <v>10690</v>
      </c>
      <c r="G30" s="52">
        <v>18306</v>
      </c>
      <c r="H30" s="52">
        <v>22266</v>
      </c>
      <c r="I30" s="52">
        <v>10435</v>
      </c>
      <c r="J30" s="53" t="s">
        <v>315</v>
      </c>
      <c r="K30" s="53">
        <v>20272</v>
      </c>
      <c r="L30" s="54" t="s">
        <v>315</v>
      </c>
      <c r="M30" s="55" t="s">
        <v>315</v>
      </c>
      <c r="N30" s="56">
        <v>28393</v>
      </c>
    </row>
    <row r="31" spans="1:14" ht="12.75" customHeight="1">
      <c r="A31" s="40"/>
      <c r="B31" s="49" t="s">
        <v>361</v>
      </c>
      <c r="C31" s="50"/>
      <c r="D31" s="51">
        <v>69139</v>
      </c>
      <c r="E31" s="52">
        <v>43982</v>
      </c>
      <c r="F31" s="52">
        <v>50983</v>
      </c>
      <c r="G31" s="52">
        <v>66189</v>
      </c>
      <c r="H31" s="52">
        <v>70925</v>
      </c>
      <c r="I31" s="52">
        <v>62726</v>
      </c>
      <c r="J31" s="53" t="s">
        <v>315</v>
      </c>
      <c r="K31" s="53">
        <v>41341</v>
      </c>
      <c r="L31" s="54" t="s">
        <v>315</v>
      </c>
      <c r="M31" s="55" t="s">
        <v>315</v>
      </c>
      <c r="N31" s="56">
        <v>48705</v>
      </c>
    </row>
    <row r="32" spans="1:14" ht="12.75" customHeight="1">
      <c r="A32" s="40"/>
      <c r="B32" s="49" t="s">
        <v>149</v>
      </c>
      <c r="C32" s="50"/>
      <c r="D32" s="51">
        <v>2325</v>
      </c>
      <c r="E32" s="52">
        <v>2422</v>
      </c>
      <c r="F32" s="52">
        <v>2936</v>
      </c>
      <c r="G32" s="52" t="s">
        <v>152</v>
      </c>
      <c r="H32" s="52">
        <v>2747</v>
      </c>
      <c r="I32" s="52">
        <v>1230</v>
      </c>
      <c r="J32" s="53" t="s">
        <v>315</v>
      </c>
      <c r="K32" s="53">
        <v>913</v>
      </c>
      <c r="L32" s="54" t="s">
        <v>315</v>
      </c>
      <c r="M32" s="55" t="s">
        <v>315</v>
      </c>
      <c r="N32" s="56">
        <v>1940</v>
      </c>
    </row>
    <row r="33" spans="1:16" ht="12.75" customHeight="1">
      <c r="A33" s="40"/>
      <c r="B33" s="49" t="s">
        <v>416</v>
      </c>
      <c r="C33" s="50"/>
      <c r="D33" s="51">
        <v>58194</v>
      </c>
      <c r="E33" s="52">
        <v>41587</v>
      </c>
      <c r="F33" s="52">
        <v>53449</v>
      </c>
      <c r="G33" s="52">
        <v>55985</v>
      </c>
      <c r="H33" s="52">
        <v>47342</v>
      </c>
      <c r="I33" s="52">
        <v>51758</v>
      </c>
      <c r="J33" s="53" t="s">
        <v>315</v>
      </c>
      <c r="K33" s="53">
        <v>37340</v>
      </c>
      <c r="L33" s="54" t="s">
        <v>315</v>
      </c>
      <c r="M33" s="55" t="s">
        <v>315</v>
      </c>
      <c r="N33" s="56">
        <v>27774</v>
      </c>
      <c r="P33" s="57"/>
    </row>
    <row r="34" spans="1:14" ht="12.75" customHeight="1">
      <c r="A34" s="40"/>
      <c r="B34" s="49" t="s">
        <v>225</v>
      </c>
      <c r="C34" s="50" t="s">
        <v>344</v>
      </c>
      <c r="D34" s="51">
        <v>14338</v>
      </c>
      <c r="E34" s="52">
        <v>9577</v>
      </c>
      <c r="F34" s="52">
        <v>29120</v>
      </c>
      <c r="G34" s="52">
        <v>20420</v>
      </c>
      <c r="H34" s="52">
        <v>20967</v>
      </c>
      <c r="I34" s="52">
        <v>15488</v>
      </c>
      <c r="J34" s="53" t="s">
        <v>315</v>
      </c>
      <c r="K34" s="53" t="s">
        <v>315</v>
      </c>
      <c r="L34" s="54" t="s">
        <v>315</v>
      </c>
      <c r="M34" s="55" t="s">
        <v>315</v>
      </c>
      <c r="N34" s="56" t="s">
        <v>315</v>
      </c>
    </row>
    <row r="35" spans="1:14" ht="12.75" customHeight="1">
      <c r="A35" s="40"/>
      <c r="B35" s="49" t="s">
        <v>82</v>
      </c>
      <c r="C35" s="50" t="s">
        <v>344</v>
      </c>
      <c r="D35" s="51" t="s">
        <v>152</v>
      </c>
      <c r="E35" s="52" t="s">
        <v>152</v>
      </c>
      <c r="F35" s="52" t="s">
        <v>152</v>
      </c>
      <c r="G35" s="52" t="s">
        <v>152</v>
      </c>
      <c r="H35" s="52">
        <v>7360</v>
      </c>
      <c r="I35" s="52" t="s">
        <v>152</v>
      </c>
      <c r="J35" s="53" t="s">
        <v>315</v>
      </c>
      <c r="K35" s="53" t="s">
        <v>315</v>
      </c>
      <c r="L35" s="54" t="s">
        <v>315</v>
      </c>
      <c r="M35" s="55" t="s">
        <v>315</v>
      </c>
      <c r="N35" s="56" t="s">
        <v>315</v>
      </c>
    </row>
    <row r="36" spans="1:14" ht="12.75" customHeight="1">
      <c r="A36" s="40"/>
      <c r="B36" s="49" t="s">
        <v>10</v>
      </c>
      <c r="C36" s="50"/>
      <c r="D36" s="51">
        <v>43919</v>
      </c>
      <c r="E36" s="52">
        <v>35358</v>
      </c>
      <c r="F36" s="52">
        <v>52049</v>
      </c>
      <c r="G36" s="52">
        <v>50843</v>
      </c>
      <c r="H36" s="52">
        <v>65697</v>
      </c>
      <c r="I36" s="52">
        <v>77290</v>
      </c>
      <c r="J36" s="53" t="s">
        <v>315</v>
      </c>
      <c r="K36" s="53">
        <v>72040</v>
      </c>
      <c r="L36" s="54" t="s">
        <v>315</v>
      </c>
      <c r="M36" s="55" t="s">
        <v>315</v>
      </c>
      <c r="N36" s="56">
        <v>66791</v>
      </c>
    </row>
    <row r="37" spans="1:14" ht="12.75" customHeight="1">
      <c r="A37" s="40"/>
      <c r="B37" s="49" t="s">
        <v>394</v>
      </c>
      <c r="C37" s="50"/>
      <c r="D37" s="51" t="s">
        <v>152</v>
      </c>
      <c r="E37" s="52" t="s">
        <v>152</v>
      </c>
      <c r="F37" s="52" t="s">
        <v>152</v>
      </c>
      <c r="G37" s="52" t="s">
        <v>152</v>
      </c>
      <c r="H37" s="52">
        <v>2910</v>
      </c>
      <c r="I37" s="52" t="s">
        <v>152</v>
      </c>
      <c r="J37" s="53" t="s">
        <v>315</v>
      </c>
      <c r="K37" s="53">
        <v>86568</v>
      </c>
      <c r="L37" s="54" t="s">
        <v>315</v>
      </c>
      <c r="M37" s="55" t="s">
        <v>315</v>
      </c>
      <c r="N37" s="56">
        <v>7769</v>
      </c>
    </row>
    <row r="38" spans="1:14" ht="12.75" customHeight="1">
      <c r="A38" s="40"/>
      <c r="B38" s="49" t="s">
        <v>89</v>
      </c>
      <c r="C38" s="50"/>
      <c r="D38" s="51">
        <v>22941</v>
      </c>
      <c r="E38" s="52">
        <v>21087</v>
      </c>
      <c r="F38" s="52">
        <v>36437</v>
      </c>
      <c r="G38" s="52">
        <v>34343</v>
      </c>
      <c r="H38" s="52">
        <v>34957</v>
      </c>
      <c r="I38" s="52">
        <v>54356</v>
      </c>
      <c r="J38" s="53" t="s">
        <v>315</v>
      </c>
      <c r="K38" s="53">
        <v>51401</v>
      </c>
      <c r="L38" s="54" t="s">
        <v>315</v>
      </c>
      <c r="M38" s="55" t="s">
        <v>315</v>
      </c>
      <c r="N38" s="56">
        <v>47529</v>
      </c>
    </row>
    <row r="39" spans="1:14" ht="12.75" customHeight="1">
      <c r="A39" s="40"/>
      <c r="B39" s="49" t="s">
        <v>150</v>
      </c>
      <c r="C39" s="50"/>
      <c r="D39" s="51">
        <v>44792</v>
      </c>
      <c r="E39" s="52">
        <v>34669</v>
      </c>
      <c r="F39" s="52" t="s">
        <v>152</v>
      </c>
      <c r="G39" s="52">
        <v>36910</v>
      </c>
      <c r="H39" s="52">
        <v>38253</v>
      </c>
      <c r="I39" s="52">
        <v>32292</v>
      </c>
      <c r="J39" s="53" t="s">
        <v>315</v>
      </c>
      <c r="K39" s="53">
        <v>31192</v>
      </c>
      <c r="L39" s="54" t="s">
        <v>315</v>
      </c>
      <c r="M39" s="55" t="s">
        <v>315</v>
      </c>
      <c r="N39" s="56">
        <v>25482</v>
      </c>
    </row>
    <row r="40" spans="1:14" ht="12.75" customHeight="1">
      <c r="A40" s="40"/>
      <c r="B40" s="49" t="s">
        <v>11</v>
      </c>
      <c r="C40" s="50"/>
      <c r="D40" s="51">
        <v>23511</v>
      </c>
      <c r="E40" s="52">
        <v>27054</v>
      </c>
      <c r="F40" s="52">
        <v>23676</v>
      </c>
      <c r="G40" s="52">
        <v>23394</v>
      </c>
      <c r="H40" s="52">
        <v>15537</v>
      </c>
      <c r="I40" s="52">
        <v>19887</v>
      </c>
      <c r="J40" s="53" t="s">
        <v>315</v>
      </c>
      <c r="K40" s="53">
        <v>15326</v>
      </c>
      <c r="L40" s="54" t="s">
        <v>315</v>
      </c>
      <c r="M40" s="55" t="s">
        <v>315</v>
      </c>
      <c r="N40" s="56">
        <v>24233</v>
      </c>
    </row>
    <row r="41" spans="1:14" ht="12.75" customHeight="1">
      <c r="A41" s="40"/>
      <c r="B41" s="49" t="s">
        <v>19</v>
      </c>
      <c r="C41" s="50"/>
      <c r="D41" s="51">
        <v>25594</v>
      </c>
      <c r="E41" s="52">
        <v>31249</v>
      </c>
      <c r="F41" s="52">
        <v>33616</v>
      </c>
      <c r="G41" s="52">
        <v>22254</v>
      </c>
      <c r="H41" s="52">
        <v>56125</v>
      </c>
      <c r="I41" s="52">
        <v>85926</v>
      </c>
      <c r="J41" s="53" t="s">
        <v>315</v>
      </c>
      <c r="K41" s="53">
        <v>34791</v>
      </c>
      <c r="L41" s="54" t="s">
        <v>315</v>
      </c>
      <c r="M41" s="55" t="s">
        <v>315</v>
      </c>
      <c r="N41" s="56">
        <v>32102</v>
      </c>
    </row>
    <row r="42" spans="1:14" ht="12.75" customHeight="1">
      <c r="A42" s="40"/>
      <c r="B42" s="49" t="s">
        <v>35</v>
      </c>
      <c r="C42" s="50" t="s">
        <v>261</v>
      </c>
      <c r="D42" s="51">
        <v>4726</v>
      </c>
      <c r="E42" s="52">
        <v>1850</v>
      </c>
      <c r="F42" s="52">
        <v>3000</v>
      </c>
      <c r="G42" s="52">
        <v>5700</v>
      </c>
      <c r="H42" s="52">
        <v>7000</v>
      </c>
      <c r="I42" s="52">
        <v>53812</v>
      </c>
      <c r="J42" s="53" t="s">
        <v>315</v>
      </c>
      <c r="K42" s="53">
        <v>54514</v>
      </c>
      <c r="L42" s="54" t="s">
        <v>315</v>
      </c>
      <c r="M42" s="55" t="s">
        <v>315</v>
      </c>
      <c r="N42" s="56">
        <v>28162</v>
      </c>
    </row>
    <row r="43" spans="1:15" ht="12.75" customHeight="1">
      <c r="A43" s="69"/>
      <c r="B43" s="70" t="s">
        <v>349</v>
      </c>
      <c r="C43" s="71"/>
      <c r="D43" s="72">
        <v>132980</v>
      </c>
      <c r="E43" s="73">
        <v>105348</v>
      </c>
      <c r="F43" s="73" t="s">
        <v>152</v>
      </c>
      <c r="G43" s="73">
        <v>122601</v>
      </c>
      <c r="H43" s="73">
        <v>185265</v>
      </c>
      <c r="I43" s="73">
        <v>165965</v>
      </c>
      <c r="J43" s="74" t="s">
        <v>315</v>
      </c>
      <c r="K43" s="74">
        <v>131119</v>
      </c>
      <c r="L43" s="75" t="s">
        <v>315</v>
      </c>
      <c r="M43" s="76" t="s">
        <v>315</v>
      </c>
      <c r="N43" s="77" t="s">
        <v>152</v>
      </c>
      <c r="O43" s="57"/>
    </row>
    <row r="44" s="2" customFormat="1" ht="12">
      <c r="A44" s="2" t="s">
        <v>67</v>
      </c>
    </row>
    <row r="45" s="2" customFormat="1" ht="6" customHeight="1">
      <c r="A45" s="2"/>
    </row>
    <row r="46" spans="2:4" s="2" customFormat="1" ht="12">
      <c r="B46" s="78" t="s">
        <v>222</v>
      </c>
      <c r="D46" s="78"/>
    </row>
    <row r="47" spans="1:2" s="2" customFormat="1" ht="12">
      <c r="A47" s="2" t="s">
        <v>206</v>
      </c>
      <c r="B47" s="2" t="s">
        <v>25</v>
      </c>
    </row>
    <row r="48" s="2" customFormat="1" ht="6" customHeight="1"/>
    <row r="49" spans="1:2" s="2" customFormat="1" ht="13.5">
      <c r="A49" s="2" t="s">
        <v>168</v>
      </c>
      <c r="B49"/>
    </row>
  </sheetData>
  <sheetProtection/>
  <mergeCells count="5">
    <mergeCell ref="A2:C3"/>
    <mergeCell ref="L2:M2"/>
    <mergeCell ref="A4:B4"/>
    <mergeCell ref="A5:B5"/>
    <mergeCell ref="A15:B15"/>
  </mergeCells>
  <printOptions/>
  <pageMargins left="0.984251968503937" right="0.984251968503937" top="0.3937007874015748" bottom="0.3937007874015748" header="0.5118110236220472" footer="0.1968503937007874"/>
  <pageSetup horizontalDpi="600" verticalDpi="600" orientation="landscape" paperSize="9" scale="93" r:id="rId1"/>
  <headerFooter alignWithMargins="0">
    <oddFooter>&amp;L&amp;"ＭＳ Ｐ明朝,標準"&amp;10－３０－</oddFooter>
  </headerFooter>
</worksheet>
</file>

<file path=xl/worksheets/sheet10.xml><?xml version="1.0" encoding="utf-8"?>
<worksheet xmlns="http://schemas.openxmlformats.org/spreadsheetml/2006/main" xmlns:r="http://schemas.openxmlformats.org/officeDocument/2006/relationships">
  <dimension ref="A1:N46"/>
  <sheetViews>
    <sheetView tabSelected="1" view="pageBreakPreview" zoomScaleSheetLayoutView="100" workbookViewId="0" topLeftCell="A1">
      <selection activeCell="C35" activeCellId="1" sqref="C2:C32 C35:C42"/>
    </sheetView>
  </sheetViews>
  <sheetFormatPr defaultColWidth="9.00390625" defaultRowHeight="13.5"/>
  <cols>
    <col min="1" max="1" width="20.375" style="888" customWidth="1"/>
    <col min="2" max="2" width="6.875" style="888" customWidth="1"/>
    <col min="3" max="6" width="9.75390625" style="888" customWidth="1"/>
    <col min="7" max="7" width="10.625" style="888" customWidth="1"/>
    <col min="8" max="13" width="9.75390625" style="888" customWidth="1"/>
    <col min="14" max="14" width="9.75390625" style="889" customWidth="1"/>
    <col min="15" max="255" width="9.00390625" style="888" customWidth="1"/>
    <col min="256" max="16384" width="9.00390625" style="888" customWidth="1"/>
  </cols>
  <sheetData>
    <row r="1" spans="1:14" ht="16.5" customHeight="1">
      <c r="A1" s="3" t="s">
        <v>115</v>
      </c>
      <c r="G1" s="891"/>
      <c r="H1" s="891"/>
      <c r="I1" s="891"/>
      <c r="J1" s="891"/>
      <c r="K1" s="891"/>
      <c r="L1" s="891"/>
      <c r="M1" s="891"/>
      <c r="N1" s="645" t="s">
        <v>250</v>
      </c>
    </row>
    <row r="2" spans="1:14" ht="15" customHeight="1">
      <c r="A2" s="892" t="s">
        <v>436</v>
      </c>
      <c r="B2" s="893"/>
      <c r="C2" s="894" t="s">
        <v>412</v>
      </c>
      <c r="D2" s="304" t="s">
        <v>94</v>
      </c>
      <c r="E2" s="302"/>
      <c r="F2" s="303"/>
      <c r="G2" s="895" t="s">
        <v>33</v>
      </c>
      <c r="H2" s="895" t="s">
        <v>181</v>
      </c>
      <c r="I2" s="894" t="s">
        <v>374</v>
      </c>
      <c r="J2" s="894" t="s">
        <v>74</v>
      </c>
      <c r="K2" s="894" t="s">
        <v>396</v>
      </c>
      <c r="L2" s="894" t="s">
        <v>308</v>
      </c>
      <c r="M2" s="896" t="s">
        <v>322</v>
      </c>
      <c r="N2" s="897" t="s">
        <v>348</v>
      </c>
    </row>
    <row r="3" spans="1:14" ht="11.25" customHeight="1">
      <c r="A3" s="898"/>
      <c r="B3" s="899"/>
      <c r="C3" s="900"/>
      <c r="D3" s="400" t="s">
        <v>154</v>
      </c>
      <c r="E3" s="901" t="s">
        <v>75</v>
      </c>
      <c r="F3" s="902" t="s">
        <v>300</v>
      </c>
      <c r="G3" s="903"/>
      <c r="H3" s="903"/>
      <c r="I3" s="900"/>
      <c r="J3" s="900"/>
      <c r="K3" s="900"/>
      <c r="L3" s="900"/>
      <c r="M3" s="904"/>
      <c r="N3" s="905"/>
    </row>
    <row r="4" spans="1:14" ht="14.25" customHeight="1">
      <c r="A4" s="906" t="s">
        <v>8</v>
      </c>
      <c r="B4" s="907"/>
      <c r="C4" s="908">
        <v>22089778</v>
      </c>
      <c r="D4" s="909">
        <v>22392106</v>
      </c>
      <c r="E4" s="910">
        <v>4148136</v>
      </c>
      <c r="F4" s="911">
        <v>67466</v>
      </c>
      <c r="G4" s="908">
        <v>23059976</v>
      </c>
      <c r="H4" s="908">
        <v>24654848</v>
      </c>
      <c r="I4" s="908">
        <v>24343171</v>
      </c>
      <c r="J4" s="908">
        <v>23843239</v>
      </c>
      <c r="K4" s="908">
        <v>24453619</v>
      </c>
      <c r="L4" s="908">
        <v>26385137</v>
      </c>
      <c r="M4" s="912">
        <v>26675528</v>
      </c>
      <c r="N4" s="913">
        <v>26030590</v>
      </c>
    </row>
    <row r="5" spans="1:14" ht="14.25" customHeight="1">
      <c r="A5" s="914" t="s">
        <v>159</v>
      </c>
      <c r="B5" s="915"/>
      <c r="C5" s="53">
        <v>4153096</v>
      </c>
      <c r="D5" s="54">
        <v>4119071</v>
      </c>
      <c r="E5" s="916">
        <v>449231</v>
      </c>
      <c r="F5" s="55" t="s">
        <v>315</v>
      </c>
      <c r="G5" s="53">
        <v>4534789</v>
      </c>
      <c r="H5" s="53">
        <v>4657644</v>
      </c>
      <c r="I5" s="53">
        <v>5511399</v>
      </c>
      <c r="J5" s="53">
        <v>5528367</v>
      </c>
      <c r="K5" s="53">
        <v>5413748</v>
      </c>
      <c r="L5" s="53">
        <v>5575924</v>
      </c>
      <c r="M5" s="917">
        <v>5575775</v>
      </c>
      <c r="N5" s="918">
        <v>5731627</v>
      </c>
    </row>
    <row r="6" spans="1:14" ht="14.25" customHeight="1">
      <c r="A6" s="914" t="s">
        <v>199</v>
      </c>
      <c r="B6" s="915"/>
      <c r="C6" s="53"/>
      <c r="D6" s="54"/>
      <c r="E6" s="916"/>
      <c r="F6" s="55"/>
      <c r="G6" s="53"/>
      <c r="H6" s="53"/>
      <c r="I6" s="53"/>
      <c r="J6" s="53">
        <v>574078</v>
      </c>
      <c r="K6" s="53">
        <v>531657</v>
      </c>
      <c r="L6" s="53">
        <v>519442</v>
      </c>
      <c r="M6" s="917">
        <v>522102</v>
      </c>
      <c r="N6" s="918">
        <v>533311</v>
      </c>
    </row>
    <row r="7" spans="1:14" ht="14.25" customHeight="1">
      <c r="A7" s="914" t="s">
        <v>91</v>
      </c>
      <c r="B7" s="915"/>
      <c r="C7" s="53">
        <v>2844279</v>
      </c>
      <c r="D7" s="54">
        <v>3097120</v>
      </c>
      <c r="E7" s="916">
        <v>334743</v>
      </c>
      <c r="F7" s="55" t="s">
        <v>315</v>
      </c>
      <c r="G7" s="53">
        <v>3771678</v>
      </c>
      <c r="H7" s="53">
        <v>3848067</v>
      </c>
      <c r="I7" s="53">
        <v>4003347</v>
      </c>
      <c r="J7" s="53">
        <v>4262458</v>
      </c>
      <c r="K7" s="53">
        <v>4243018</v>
      </c>
      <c r="L7" s="53">
        <v>4581523</v>
      </c>
      <c r="M7" s="917">
        <v>4745011</v>
      </c>
      <c r="N7" s="918">
        <v>4825174</v>
      </c>
    </row>
    <row r="8" spans="1:14" ht="14.25" customHeight="1">
      <c r="A8" s="914" t="s">
        <v>44</v>
      </c>
      <c r="B8" s="915"/>
      <c r="C8" s="53">
        <v>5496364</v>
      </c>
      <c r="D8" s="54">
        <v>5259760</v>
      </c>
      <c r="E8" s="916">
        <v>638482</v>
      </c>
      <c r="F8" s="55" t="s">
        <v>315</v>
      </c>
      <c r="G8" s="53">
        <v>6071112</v>
      </c>
      <c r="H8" s="53">
        <v>5960234</v>
      </c>
      <c r="I8" s="53">
        <v>6111313</v>
      </c>
      <c r="J8" s="53">
        <v>507676</v>
      </c>
      <c r="K8" s="53">
        <v>38883</v>
      </c>
      <c r="L8" s="53">
        <v>31952</v>
      </c>
      <c r="M8" s="917">
        <v>19345</v>
      </c>
      <c r="N8" s="918">
        <v>2464</v>
      </c>
    </row>
    <row r="9" spans="1:14" ht="14.25" customHeight="1">
      <c r="A9" s="914" t="s">
        <v>6</v>
      </c>
      <c r="B9" s="915"/>
      <c r="C9" s="53">
        <v>75890</v>
      </c>
      <c r="D9" s="54">
        <v>111316</v>
      </c>
      <c r="E9" s="916">
        <v>87389</v>
      </c>
      <c r="F9" s="55" t="s">
        <v>315</v>
      </c>
      <c r="G9" s="53">
        <v>191631</v>
      </c>
      <c r="H9" s="53">
        <v>236190</v>
      </c>
      <c r="I9" s="53">
        <v>219436</v>
      </c>
      <c r="J9" s="53">
        <v>220694</v>
      </c>
      <c r="K9" s="53">
        <v>228872</v>
      </c>
      <c r="L9" s="53">
        <v>230886</v>
      </c>
      <c r="M9" s="917">
        <v>238351</v>
      </c>
      <c r="N9" s="918">
        <v>245556</v>
      </c>
    </row>
    <row r="10" spans="1:14" ht="14.25" customHeight="1">
      <c r="A10" s="914" t="s">
        <v>192</v>
      </c>
      <c r="B10" s="915"/>
      <c r="C10" s="53" t="s">
        <v>315</v>
      </c>
      <c r="D10" s="54" t="s">
        <v>315</v>
      </c>
      <c r="E10" s="916">
        <v>8249</v>
      </c>
      <c r="F10" s="55" t="s">
        <v>315</v>
      </c>
      <c r="G10" s="53">
        <v>7329</v>
      </c>
      <c r="H10" s="53">
        <v>6988</v>
      </c>
      <c r="I10" s="53">
        <v>9350</v>
      </c>
      <c r="J10" s="53">
        <v>9540</v>
      </c>
      <c r="K10" s="53">
        <v>9952</v>
      </c>
      <c r="L10" s="53">
        <v>9625</v>
      </c>
      <c r="M10" s="917">
        <v>9627</v>
      </c>
      <c r="N10" s="918">
        <v>9626</v>
      </c>
    </row>
    <row r="11" spans="1:14" ht="14.25" customHeight="1">
      <c r="A11" s="914" t="s">
        <v>241</v>
      </c>
      <c r="B11" s="915"/>
      <c r="C11" s="53">
        <v>157187</v>
      </c>
      <c r="D11" s="54">
        <v>152365</v>
      </c>
      <c r="E11" s="916">
        <v>7218</v>
      </c>
      <c r="F11" s="55" t="s">
        <v>315</v>
      </c>
      <c r="G11" s="53">
        <v>134450</v>
      </c>
      <c r="H11" s="53">
        <v>116922</v>
      </c>
      <c r="I11" s="53">
        <v>95299</v>
      </c>
      <c r="J11" s="53">
        <v>89754</v>
      </c>
      <c r="K11" s="53">
        <v>114544</v>
      </c>
      <c r="L11" s="53">
        <v>69606</v>
      </c>
      <c r="M11" s="917">
        <v>79130</v>
      </c>
      <c r="N11" s="918">
        <v>64395</v>
      </c>
    </row>
    <row r="12" spans="1:14" ht="14.25" customHeight="1">
      <c r="A12" s="919" t="s">
        <v>93</v>
      </c>
      <c r="B12" s="920"/>
      <c r="C12" s="53">
        <v>22359</v>
      </c>
      <c r="D12" s="54">
        <v>20385</v>
      </c>
      <c r="E12" s="916">
        <v>4099</v>
      </c>
      <c r="F12" s="55" t="s">
        <v>315</v>
      </c>
      <c r="G12" s="53">
        <v>5080</v>
      </c>
      <c r="H12" s="53">
        <v>5219</v>
      </c>
      <c r="I12" s="53">
        <v>4272</v>
      </c>
      <c r="J12" s="53">
        <v>3523</v>
      </c>
      <c r="K12" s="53">
        <v>3255</v>
      </c>
      <c r="L12" s="53">
        <v>2399</v>
      </c>
      <c r="M12" s="917">
        <v>1354</v>
      </c>
      <c r="N12" s="918">
        <v>727</v>
      </c>
    </row>
    <row r="13" spans="1:14" ht="14.25" customHeight="1">
      <c r="A13" s="914" t="s">
        <v>253</v>
      </c>
      <c r="B13" s="915"/>
      <c r="C13" s="53">
        <v>54003</v>
      </c>
      <c r="D13" s="54">
        <v>54003</v>
      </c>
      <c r="E13" s="916" t="s">
        <v>315</v>
      </c>
      <c r="F13" s="55" t="s">
        <v>315</v>
      </c>
      <c r="G13" s="53">
        <v>54003</v>
      </c>
      <c r="H13" s="53">
        <v>54000</v>
      </c>
      <c r="I13" s="53">
        <v>54000</v>
      </c>
      <c r="J13" s="53">
        <v>26000</v>
      </c>
      <c r="K13" s="53">
        <v>36000</v>
      </c>
      <c r="L13" s="53">
        <v>36000</v>
      </c>
      <c r="M13" s="917">
        <v>36000</v>
      </c>
      <c r="N13" s="918">
        <v>36000</v>
      </c>
    </row>
    <row r="14" spans="1:14" ht="14.25" customHeight="1">
      <c r="A14" s="919" t="s">
        <v>92</v>
      </c>
      <c r="B14" s="920"/>
      <c r="C14" s="53" t="s">
        <v>315</v>
      </c>
      <c r="D14" s="54" t="s">
        <v>315</v>
      </c>
      <c r="E14" s="916" t="s">
        <v>315</v>
      </c>
      <c r="F14" s="55" t="s">
        <v>315</v>
      </c>
      <c r="G14" s="53" t="s">
        <v>315</v>
      </c>
      <c r="H14" s="53" t="s">
        <v>315</v>
      </c>
      <c r="I14" s="53" t="s">
        <v>315</v>
      </c>
      <c r="J14" s="53" t="s">
        <v>315</v>
      </c>
      <c r="K14" s="53" t="s">
        <v>315</v>
      </c>
      <c r="L14" s="53" t="s">
        <v>315</v>
      </c>
      <c r="M14" s="917" t="s">
        <v>315</v>
      </c>
      <c r="N14" s="918" t="s">
        <v>315</v>
      </c>
    </row>
    <row r="15" spans="1:14" s="890" customFormat="1" ht="14.25" customHeight="1" hidden="1">
      <c r="A15" s="921" t="s">
        <v>433</v>
      </c>
      <c r="B15" s="922"/>
      <c r="C15" s="923" t="s">
        <v>315</v>
      </c>
      <c r="D15" s="924" t="s">
        <v>315</v>
      </c>
      <c r="E15" s="925" t="s">
        <v>315</v>
      </c>
      <c r="F15" s="55" t="s">
        <v>315</v>
      </c>
      <c r="G15" s="923" t="s">
        <v>315</v>
      </c>
      <c r="H15" s="923" t="s">
        <v>315</v>
      </c>
      <c r="I15" s="923" t="s">
        <v>315</v>
      </c>
      <c r="J15" s="923" t="s">
        <v>315</v>
      </c>
      <c r="K15" s="923" t="s">
        <v>315</v>
      </c>
      <c r="L15" s="923" t="s">
        <v>315</v>
      </c>
      <c r="M15" s="917"/>
      <c r="N15" s="918"/>
    </row>
    <row r="16" spans="1:14" ht="14.25" customHeight="1">
      <c r="A16" s="914" t="s">
        <v>210</v>
      </c>
      <c r="B16" s="915"/>
      <c r="C16" s="53">
        <v>53040</v>
      </c>
      <c r="D16" s="54" t="s">
        <v>315</v>
      </c>
      <c r="E16" s="916" t="s">
        <v>315</v>
      </c>
      <c r="F16" s="55" t="s">
        <v>315</v>
      </c>
      <c r="G16" s="53" t="s">
        <v>315</v>
      </c>
      <c r="H16" s="53" t="s">
        <v>315</v>
      </c>
      <c r="I16" s="53" t="s">
        <v>315</v>
      </c>
      <c r="J16" s="53" t="s">
        <v>315</v>
      </c>
      <c r="K16" s="53" t="s">
        <v>315</v>
      </c>
      <c r="L16" s="53" t="s">
        <v>315</v>
      </c>
      <c r="M16" s="917" t="s">
        <v>315</v>
      </c>
      <c r="N16" s="918" t="s">
        <v>315</v>
      </c>
    </row>
    <row r="17" spans="1:14" ht="14.25" customHeight="1">
      <c r="A17" s="914" t="s">
        <v>173</v>
      </c>
      <c r="B17" s="915"/>
      <c r="C17" s="53">
        <v>36471</v>
      </c>
      <c r="D17" s="54" t="s">
        <v>315</v>
      </c>
      <c r="E17" s="916" t="s">
        <v>315</v>
      </c>
      <c r="F17" s="55" t="s">
        <v>315</v>
      </c>
      <c r="G17" s="53" t="s">
        <v>315</v>
      </c>
      <c r="H17" s="53" t="s">
        <v>315</v>
      </c>
      <c r="I17" s="53" t="s">
        <v>315</v>
      </c>
      <c r="J17" s="53" t="s">
        <v>315</v>
      </c>
      <c r="K17" s="53" t="s">
        <v>315</v>
      </c>
      <c r="L17" s="53" t="s">
        <v>315</v>
      </c>
      <c r="M17" s="917" t="s">
        <v>315</v>
      </c>
      <c r="N17" s="918" t="s">
        <v>315</v>
      </c>
    </row>
    <row r="18" spans="1:14" ht="14.25" customHeight="1">
      <c r="A18" s="926" t="s">
        <v>337</v>
      </c>
      <c r="B18" s="927"/>
      <c r="C18" s="53">
        <v>843167</v>
      </c>
      <c r="D18" s="54">
        <v>538766</v>
      </c>
      <c r="E18" s="916" t="s">
        <v>315</v>
      </c>
      <c r="F18" s="55" t="s">
        <v>315</v>
      </c>
      <c r="G18" s="53">
        <v>648766</v>
      </c>
      <c r="H18" s="53">
        <v>622244</v>
      </c>
      <c r="I18" s="53">
        <v>399139</v>
      </c>
      <c r="J18" s="53">
        <v>91337</v>
      </c>
      <c r="K18" s="53">
        <v>108732</v>
      </c>
      <c r="L18" s="53">
        <v>152265</v>
      </c>
      <c r="M18" s="917">
        <v>151237</v>
      </c>
      <c r="N18" s="918">
        <v>141166</v>
      </c>
    </row>
    <row r="19" spans="1:14" ht="14.25" customHeight="1">
      <c r="A19" s="914" t="s">
        <v>204</v>
      </c>
      <c r="B19" s="915"/>
      <c r="C19" s="53" t="s">
        <v>315</v>
      </c>
      <c r="D19" s="54" t="s">
        <v>315</v>
      </c>
      <c r="E19" s="916">
        <v>22476</v>
      </c>
      <c r="F19" s="55" t="s">
        <v>315</v>
      </c>
      <c r="G19" s="53" t="s">
        <v>315</v>
      </c>
      <c r="H19" s="53" t="s">
        <v>315</v>
      </c>
      <c r="I19" s="53" t="s">
        <v>315</v>
      </c>
      <c r="J19" s="53" t="s">
        <v>315</v>
      </c>
      <c r="K19" s="53" t="s">
        <v>315</v>
      </c>
      <c r="L19" s="53" t="s">
        <v>315</v>
      </c>
      <c r="M19" s="917" t="s">
        <v>315</v>
      </c>
      <c r="N19" s="918" t="s">
        <v>315</v>
      </c>
    </row>
    <row r="20" spans="1:14" ht="14.25" customHeight="1">
      <c r="A20" s="914" t="s">
        <v>345</v>
      </c>
      <c r="B20" s="915"/>
      <c r="C20" s="53">
        <v>3607443</v>
      </c>
      <c r="D20" s="54">
        <v>3298956</v>
      </c>
      <c r="E20" s="916">
        <v>379100</v>
      </c>
      <c r="F20" s="55" t="s">
        <v>315</v>
      </c>
      <c r="G20" s="53">
        <v>3443163</v>
      </c>
      <c r="H20" s="53">
        <v>3599531</v>
      </c>
      <c r="I20" s="53">
        <v>3275133</v>
      </c>
      <c r="J20" s="53">
        <v>4655126</v>
      </c>
      <c r="K20" s="53">
        <v>4458356</v>
      </c>
      <c r="L20" s="53">
        <v>3144992</v>
      </c>
      <c r="M20" s="917">
        <v>3156241</v>
      </c>
      <c r="N20" s="918">
        <v>3103855</v>
      </c>
    </row>
    <row r="21" spans="1:14" ht="14.25" customHeight="1">
      <c r="A21" s="914" t="s">
        <v>331</v>
      </c>
      <c r="B21" s="915"/>
      <c r="C21" s="53">
        <v>34821</v>
      </c>
      <c r="D21" s="54">
        <v>34066</v>
      </c>
      <c r="E21" s="916" t="s">
        <v>315</v>
      </c>
      <c r="F21" s="55" t="s">
        <v>315</v>
      </c>
      <c r="G21" s="53">
        <v>33919</v>
      </c>
      <c r="H21" s="53">
        <v>33600</v>
      </c>
      <c r="I21" s="53">
        <v>33492</v>
      </c>
      <c r="J21" s="53">
        <v>31824</v>
      </c>
      <c r="K21" s="53">
        <v>25170</v>
      </c>
      <c r="L21" s="53">
        <v>24134</v>
      </c>
      <c r="M21" s="917">
        <v>17034</v>
      </c>
      <c r="N21" s="918">
        <v>16843</v>
      </c>
    </row>
    <row r="22" spans="1:14" ht="14.25" customHeight="1">
      <c r="A22" s="914" t="s">
        <v>136</v>
      </c>
      <c r="B22" s="915"/>
      <c r="C22" s="53">
        <v>886786</v>
      </c>
      <c r="D22" s="54">
        <v>949067</v>
      </c>
      <c r="E22" s="916">
        <v>230934</v>
      </c>
      <c r="F22" s="55" t="s">
        <v>315</v>
      </c>
      <c r="G22" s="53">
        <v>1099208</v>
      </c>
      <c r="H22" s="53">
        <v>674939</v>
      </c>
      <c r="I22" s="53">
        <v>762016</v>
      </c>
      <c r="J22" s="53">
        <v>602798</v>
      </c>
      <c r="K22" s="53">
        <v>649800</v>
      </c>
      <c r="L22" s="53">
        <v>623408</v>
      </c>
      <c r="M22" s="917">
        <v>621740</v>
      </c>
      <c r="N22" s="918">
        <v>610027</v>
      </c>
    </row>
    <row r="23" spans="1:14" ht="14.25" customHeight="1">
      <c r="A23" s="914" t="s">
        <v>400</v>
      </c>
      <c r="B23" s="915"/>
      <c r="C23" s="53">
        <v>5578</v>
      </c>
      <c r="D23" s="54">
        <v>3120</v>
      </c>
      <c r="E23" s="916" t="s">
        <v>315</v>
      </c>
      <c r="F23" s="55" t="s">
        <v>315</v>
      </c>
      <c r="G23" s="53">
        <v>3152</v>
      </c>
      <c r="H23" s="53">
        <v>3201</v>
      </c>
      <c r="I23" s="53">
        <v>5240</v>
      </c>
      <c r="J23" s="53">
        <v>10074</v>
      </c>
      <c r="K23" s="53">
        <v>9790</v>
      </c>
      <c r="L23" s="53">
        <v>21713</v>
      </c>
      <c r="M23" s="917">
        <v>17414</v>
      </c>
      <c r="N23" s="918">
        <v>17043</v>
      </c>
    </row>
    <row r="24" spans="1:14" ht="14.25" customHeight="1">
      <c r="A24" s="914" t="s">
        <v>444</v>
      </c>
      <c r="B24" s="915"/>
      <c r="C24" s="53">
        <v>4077</v>
      </c>
      <c r="D24" s="54">
        <v>654</v>
      </c>
      <c r="E24" s="916" t="s">
        <v>315</v>
      </c>
      <c r="F24" s="55" t="s">
        <v>315</v>
      </c>
      <c r="G24" s="53">
        <v>755</v>
      </c>
      <c r="H24" s="53">
        <v>538</v>
      </c>
      <c r="I24" s="53">
        <v>1070</v>
      </c>
      <c r="J24" s="53">
        <v>2038</v>
      </c>
      <c r="K24" s="53">
        <v>5108</v>
      </c>
      <c r="L24" s="53">
        <v>5495</v>
      </c>
      <c r="M24" s="917">
        <v>4731</v>
      </c>
      <c r="N24" s="918">
        <v>4672</v>
      </c>
    </row>
    <row r="25" spans="1:14" ht="14.25" customHeight="1">
      <c r="A25" s="914" t="s">
        <v>42</v>
      </c>
      <c r="B25" s="915"/>
      <c r="C25" s="53">
        <v>157</v>
      </c>
      <c r="D25" s="54">
        <v>158</v>
      </c>
      <c r="E25" s="916" t="s">
        <v>315</v>
      </c>
      <c r="F25" s="55" t="s">
        <v>315</v>
      </c>
      <c r="G25" s="53">
        <v>158</v>
      </c>
      <c r="H25" s="53">
        <v>158</v>
      </c>
      <c r="I25" s="53">
        <v>158</v>
      </c>
      <c r="J25" s="53">
        <v>158</v>
      </c>
      <c r="K25" s="53">
        <v>158</v>
      </c>
      <c r="L25" s="53">
        <v>158</v>
      </c>
      <c r="M25" s="917">
        <v>158</v>
      </c>
      <c r="N25" s="918">
        <v>158</v>
      </c>
    </row>
    <row r="26" spans="1:14" ht="14.25" customHeight="1">
      <c r="A26" s="914" t="s">
        <v>174</v>
      </c>
      <c r="B26" s="915"/>
      <c r="C26" s="53">
        <v>33745</v>
      </c>
      <c r="D26" s="54">
        <v>32708</v>
      </c>
      <c r="E26" s="916" t="s">
        <v>315</v>
      </c>
      <c r="F26" s="55" t="s">
        <v>315</v>
      </c>
      <c r="G26" s="53">
        <v>31654</v>
      </c>
      <c r="H26" s="53">
        <v>30594</v>
      </c>
      <c r="I26" s="53">
        <v>29529</v>
      </c>
      <c r="J26" s="53">
        <v>28572</v>
      </c>
      <c r="K26" s="53">
        <v>26397</v>
      </c>
      <c r="L26" s="53">
        <v>26624</v>
      </c>
      <c r="M26" s="917">
        <v>23474</v>
      </c>
      <c r="N26" s="918">
        <v>22473</v>
      </c>
    </row>
    <row r="27" spans="1:14" ht="14.25" customHeight="1">
      <c r="A27" s="914" t="s">
        <v>59</v>
      </c>
      <c r="B27" s="915"/>
      <c r="C27" s="53" t="s">
        <v>315</v>
      </c>
      <c r="D27" s="54" t="s">
        <v>315</v>
      </c>
      <c r="E27" s="916" t="s">
        <v>315</v>
      </c>
      <c r="F27" s="55" t="s">
        <v>315</v>
      </c>
      <c r="G27" s="53" t="s">
        <v>315</v>
      </c>
      <c r="H27" s="53" t="s">
        <v>315</v>
      </c>
      <c r="I27" s="53">
        <v>89104</v>
      </c>
      <c r="J27" s="53">
        <v>74675</v>
      </c>
      <c r="K27" s="53">
        <v>72900</v>
      </c>
      <c r="L27" s="53">
        <v>77461</v>
      </c>
      <c r="M27" s="917">
        <v>76755</v>
      </c>
      <c r="N27" s="918">
        <v>71131</v>
      </c>
    </row>
    <row r="28" spans="1:14" ht="14.25" customHeight="1">
      <c r="A28" s="928" t="s">
        <v>341</v>
      </c>
      <c r="B28" s="929"/>
      <c r="C28" s="930" t="s">
        <v>315</v>
      </c>
      <c r="D28" s="931" t="s">
        <v>315</v>
      </c>
      <c r="E28" s="932">
        <v>632</v>
      </c>
      <c r="F28" s="933" t="s">
        <v>315</v>
      </c>
      <c r="G28" s="930" t="s">
        <v>315</v>
      </c>
      <c r="H28" s="930" t="s">
        <v>315</v>
      </c>
      <c r="I28" s="930" t="s">
        <v>315</v>
      </c>
      <c r="J28" s="930" t="s">
        <v>315</v>
      </c>
      <c r="K28" s="930" t="s">
        <v>315</v>
      </c>
      <c r="L28" s="930" t="s">
        <v>315</v>
      </c>
      <c r="M28" s="934" t="s">
        <v>315</v>
      </c>
      <c r="N28" s="935" t="s">
        <v>315</v>
      </c>
    </row>
    <row r="29" spans="1:14" s="889" customFormat="1" ht="14.25" customHeight="1">
      <c r="A29" s="936" t="s">
        <v>421</v>
      </c>
      <c r="B29" s="937" t="s">
        <v>407</v>
      </c>
      <c r="C29" s="938">
        <v>1020103</v>
      </c>
      <c r="D29" s="939">
        <v>1037170</v>
      </c>
      <c r="E29" s="940" t="s">
        <v>315</v>
      </c>
      <c r="F29" s="47" t="s">
        <v>315</v>
      </c>
      <c r="G29" s="938">
        <v>1030970</v>
      </c>
      <c r="H29" s="938">
        <v>1005964</v>
      </c>
      <c r="I29" s="938">
        <v>949042</v>
      </c>
      <c r="J29" s="938">
        <v>907969</v>
      </c>
      <c r="K29" s="938">
        <v>894583</v>
      </c>
      <c r="L29" s="938">
        <v>877385</v>
      </c>
      <c r="M29" s="938">
        <v>854055</v>
      </c>
      <c r="N29" s="941">
        <v>844869</v>
      </c>
    </row>
    <row r="30" spans="1:14" s="889" customFormat="1" ht="14.25" customHeight="1">
      <c r="A30" s="942"/>
      <c r="B30" s="943" t="s">
        <v>368</v>
      </c>
      <c r="C30" s="944">
        <v>977668</v>
      </c>
      <c r="D30" s="945">
        <v>955980</v>
      </c>
      <c r="E30" s="946" t="s">
        <v>315</v>
      </c>
      <c r="F30" s="66" t="s">
        <v>315</v>
      </c>
      <c r="G30" s="944">
        <v>977471</v>
      </c>
      <c r="H30" s="944">
        <v>933258</v>
      </c>
      <c r="I30" s="944">
        <v>930252</v>
      </c>
      <c r="J30" s="944">
        <v>891152</v>
      </c>
      <c r="K30" s="944">
        <v>865845</v>
      </c>
      <c r="L30" s="944">
        <v>861281</v>
      </c>
      <c r="M30" s="944">
        <v>843469</v>
      </c>
      <c r="N30" s="947">
        <v>834380</v>
      </c>
    </row>
    <row r="31" spans="1:14" s="889" customFormat="1" ht="14.25" customHeight="1">
      <c r="A31" s="936" t="s">
        <v>220</v>
      </c>
      <c r="B31" s="937" t="s">
        <v>407</v>
      </c>
      <c r="C31" s="45" t="s">
        <v>315</v>
      </c>
      <c r="D31" s="46" t="s">
        <v>315</v>
      </c>
      <c r="E31" s="948">
        <v>4156</v>
      </c>
      <c r="F31" s="47" t="s">
        <v>315</v>
      </c>
      <c r="G31" s="938">
        <v>351895</v>
      </c>
      <c r="H31" s="938">
        <v>289432</v>
      </c>
      <c r="I31" s="938">
        <v>290518</v>
      </c>
      <c r="J31" s="45" t="s">
        <v>315</v>
      </c>
      <c r="K31" s="45" t="s">
        <v>315</v>
      </c>
      <c r="L31" s="45" t="s">
        <v>315</v>
      </c>
      <c r="M31" s="938" t="s">
        <v>315</v>
      </c>
      <c r="N31" s="941" t="s">
        <v>315</v>
      </c>
    </row>
    <row r="32" spans="1:14" s="889" customFormat="1" ht="14.25" customHeight="1">
      <c r="A32" s="949"/>
      <c r="B32" s="950" t="s">
        <v>368</v>
      </c>
      <c r="C32" s="74" t="s">
        <v>315</v>
      </c>
      <c r="D32" s="75" t="s">
        <v>315</v>
      </c>
      <c r="E32" s="951">
        <v>53339</v>
      </c>
      <c r="F32" s="76" t="s">
        <v>315</v>
      </c>
      <c r="G32" s="952">
        <v>331363</v>
      </c>
      <c r="H32" s="952">
        <v>289170</v>
      </c>
      <c r="I32" s="952">
        <v>289858</v>
      </c>
      <c r="J32" s="74" t="s">
        <v>315</v>
      </c>
      <c r="K32" s="74" t="s">
        <v>315</v>
      </c>
      <c r="L32" s="74" t="s">
        <v>315</v>
      </c>
      <c r="M32" s="952" t="s">
        <v>315</v>
      </c>
      <c r="N32" s="953" t="s">
        <v>315</v>
      </c>
    </row>
    <row r="33" spans="1:14" s="889" customFormat="1" ht="4.5" customHeight="1">
      <c r="A33" s="954"/>
      <c r="B33" s="955"/>
      <c r="C33" s="956"/>
      <c r="D33" s="956"/>
      <c r="E33" s="957"/>
      <c r="F33" s="956"/>
      <c r="G33" s="957"/>
      <c r="H33" s="957"/>
      <c r="I33" s="957"/>
      <c r="J33" s="956"/>
      <c r="K33" s="958"/>
      <c r="L33" s="958"/>
      <c r="M33" s="959"/>
      <c r="N33" s="959"/>
    </row>
    <row r="34" spans="1:14" ht="16.5" customHeight="1">
      <c r="A34" s="3" t="s">
        <v>228</v>
      </c>
      <c r="G34" s="78"/>
      <c r="H34" s="891"/>
      <c r="K34" s="891"/>
      <c r="L34" s="891"/>
      <c r="M34" s="645"/>
      <c r="N34" s="645" t="s">
        <v>156</v>
      </c>
    </row>
    <row r="35" spans="1:14" ht="25.5">
      <c r="A35" s="960" t="s">
        <v>436</v>
      </c>
      <c r="B35" s="961"/>
      <c r="C35" s="962" t="s">
        <v>170</v>
      </c>
      <c r="D35" s="962" t="s">
        <v>441</v>
      </c>
      <c r="E35" s="962" t="s">
        <v>144</v>
      </c>
      <c r="F35" s="962" t="s">
        <v>412</v>
      </c>
      <c r="G35" s="963" t="s">
        <v>69</v>
      </c>
      <c r="H35" s="962" t="s">
        <v>158</v>
      </c>
      <c r="I35" s="962" t="s">
        <v>224</v>
      </c>
      <c r="J35" s="962" t="s">
        <v>118</v>
      </c>
      <c r="K35" s="962" t="s">
        <v>439</v>
      </c>
      <c r="L35" s="962" t="s">
        <v>235</v>
      </c>
      <c r="M35" s="964" t="s">
        <v>71</v>
      </c>
      <c r="N35" s="965" t="s">
        <v>226</v>
      </c>
    </row>
    <row r="36" spans="1:14" ht="14.25" customHeight="1">
      <c r="A36" s="966" t="s">
        <v>264</v>
      </c>
      <c r="B36" s="967"/>
      <c r="C36" s="968">
        <v>6942820</v>
      </c>
      <c r="D36" s="968">
        <v>6657257</v>
      </c>
      <c r="E36" s="968">
        <v>6383539</v>
      </c>
      <c r="F36" s="968">
        <v>6213879</v>
      </c>
      <c r="G36" s="968">
        <v>7685393</v>
      </c>
      <c r="H36" s="968">
        <v>7982625</v>
      </c>
      <c r="I36" s="968">
        <v>7835366</v>
      </c>
      <c r="J36" s="968">
        <v>7579192</v>
      </c>
      <c r="K36" s="968">
        <v>7731201</v>
      </c>
      <c r="L36" s="968">
        <v>7937079</v>
      </c>
      <c r="M36" s="969">
        <v>8393506</v>
      </c>
      <c r="N36" s="970">
        <v>7990422</v>
      </c>
    </row>
    <row r="37" spans="1:14" s="889" customFormat="1" ht="14.25" customHeight="1">
      <c r="A37" s="971" t="s">
        <v>176</v>
      </c>
      <c r="B37" s="972" t="s">
        <v>397</v>
      </c>
      <c r="C37" s="973">
        <f aca="true" t="shared" si="0" ref="C37:L37">C36/6086836*100</f>
        <v>114.06287273059435</v>
      </c>
      <c r="D37" s="973">
        <f t="shared" si="0"/>
        <v>109.37138769633353</v>
      </c>
      <c r="E37" s="973">
        <f t="shared" si="0"/>
        <v>104.87450294372971</v>
      </c>
      <c r="F37" s="973">
        <f t="shared" si="0"/>
        <v>102.08717632609125</v>
      </c>
      <c r="G37" s="973">
        <f t="shared" si="0"/>
        <v>126.26252785519438</v>
      </c>
      <c r="H37" s="973">
        <f t="shared" si="0"/>
        <v>131.14572168528937</v>
      </c>
      <c r="I37" s="973">
        <f t="shared" si="0"/>
        <v>128.7264187830919</v>
      </c>
      <c r="J37" s="973">
        <f t="shared" si="0"/>
        <v>124.51776259455652</v>
      </c>
      <c r="K37" s="973">
        <f t="shared" si="0"/>
        <v>127.01510275617743</v>
      </c>
      <c r="L37" s="973">
        <f t="shared" si="0"/>
        <v>130.39745115524715</v>
      </c>
      <c r="M37" s="973">
        <v>137.9</v>
      </c>
      <c r="N37" s="974">
        <v>131.3</v>
      </c>
    </row>
    <row r="38" spans="1:14" ht="14.25" customHeight="1">
      <c r="A38" s="975" t="s">
        <v>97</v>
      </c>
      <c r="B38" s="976"/>
      <c r="C38" s="977">
        <v>6012728</v>
      </c>
      <c r="D38" s="977">
        <v>5797826</v>
      </c>
      <c r="E38" s="977">
        <v>5551184</v>
      </c>
      <c r="F38" s="977">
        <v>5443808</v>
      </c>
      <c r="G38" s="977">
        <v>6766202</v>
      </c>
      <c r="H38" s="977">
        <v>7071445</v>
      </c>
      <c r="I38" s="977">
        <v>6985247</v>
      </c>
      <c r="J38" s="977">
        <v>6789981</v>
      </c>
      <c r="K38" s="977">
        <v>6922306</v>
      </c>
      <c r="L38" s="977">
        <v>7104507</v>
      </c>
      <c r="M38" s="978">
        <v>7507740</v>
      </c>
      <c r="N38" s="979">
        <v>7111584</v>
      </c>
    </row>
    <row r="39" spans="1:14" ht="14.25" customHeight="1">
      <c r="A39" s="980" t="s">
        <v>350</v>
      </c>
      <c r="B39" s="981"/>
      <c r="C39" s="982">
        <v>930092</v>
      </c>
      <c r="D39" s="982">
        <v>859431</v>
      </c>
      <c r="E39" s="982">
        <v>832355</v>
      </c>
      <c r="F39" s="982">
        <v>770071</v>
      </c>
      <c r="G39" s="982">
        <v>919191</v>
      </c>
      <c r="H39" s="982">
        <v>911180</v>
      </c>
      <c r="I39" s="982">
        <v>850119</v>
      </c>
      <c r="J39" s="982">
        <v>789211</v>
      </c>
      <c r="K39" s="982">
        <v>808895</v>
      </c>
      <c r="L39" s="982">
        <v>832572</v>
      </c>
      <c r="M39" s="983">
        <v>885766</v>
      </c>
      <c r="N39" s="984">
        <v>878838</v>
      </c>
    </row>
    <row r="40" spans="1:14" ht="14.25" customHeight="1">
      <c r="A40" s="985" t="s">
        <v>392</v>
      </c>
      <c r="B40" s="986"/>
      <c r="C40" s="987">
        <v>11094228</v>
      </c>
      <c r="D40" s="987">
        <v>10990698</v>
      </c>
      <c r="E40" s="987">
        <v>10539002</v>
      </c>
      <c r="F40" s="987">
        <v>10179375</v>
      </c>
      <c r="G40" s="987">
        <v>11978037</v>
      </c>
      <c r="H40" s="987">
        <v>11912311</v>
      </c>
      <c r="I40" s="987">
        <v>12008809</v>
      </c>
      <c r="J40" s="987">
        <v>11758213</v>
      </c>
      <c r="K40" s="987">
        <v>11783403</v>
      </c>
      <c r="L40" s="987">
        <v>11873493</v>
      </c>
      <c r="M40" s="988">
        <v>11747664</v>
      </c>
      <c r="N40" s="989">
        <v>11527292</v>
      </c>
    </row>
    <row r="41" spans="1:14" ht="14.25" customHeight="1">
      <c r="A41" s="975" t="s">
        <v>102</v>
      </c>
      <c r="B41" s="976"/>
      <c r="C41" s="977">
        <v>5081500</v>
      </c>
      <c r="D41" s="977">
        <v>5196351</v>
      </c>
      <c r="E41" s="977">
        <v>4981333</v>
      </c>
      <c r="F41" s="977">
        <v>4716087</v>
      </c>
      <c r="G41" s="977">
        <v>5206062</v>
      </c>
      <c r="H41" s="977">
        <v>5262075</v>
      </c>
      <c r="I41" s="977">
        <v>5467123</v>
      </c>
      <c r="J41" s="977">
        <v>5425819</v>
      </c>
      <c r="K41" s="977">
        <v>5350213</v>
      </c>
      <c r="L41" s="977">
        <v>5253142</v>
      </c>
      <c r="M41" s="978">
        <v>4758218</v>
      </c>
      <c r="N41" s="979">
        <v>4987341</v>
      </c>
    </row>
    <row r="42" spans="1:14" ht="14.25" customHeight="1">
      <c r="A42" s="990" t="s">
        <v>198</v>
      </c>
      <c r="B42" s="991"/>
      <c r="C42" s="992">
        <f>C41/C40</f>
        <v>0.45803096889661904</v>
      </c>
      <c r="D42" s="992">
        <f>D41/D40</f>
        <v>0.4727953584021688</v>
      </c>
      <c r="E42" s="992">
        <f>E41/E40</f>
        <v>0.47265699351798207</v>
      </c>
      <c r="F42" s="992">
        <f>F41/F40</f>
        <v>0.4632982869773439</v>
      </c>
      <c r="G42" s="992">
        <v>0.424</v>
      </c>
      <c r="H42" s="992">
        <v>0.431</v>
      </c>
      <c r="I42" s="992">
        <v>0.444</v>
      </c>
      <c r="J42" s="992">
        <f>J41/J40</f>
        <v>0.46144928655400275</v>
      </c>
      <c r="K42" s="992">
        <f>K41/K40</f>
        <v>0.45404650931483886</v>
      </c>
      <c r="L42" s="992">
        <f>L41/L40</f>
        <v>0.442425998819387</v>
      </c>
      <c r="M42" s="993">
        <f>M41/M40</f>
        <v>0.4050352478586381</v>
      </c>
      <c r="N42" s="994">
        <f>N41/N40</f>
        <v>0.43265504161775376</v>
      </c>
    </row>
    <row r="43" spans="1:14" s="80" customFormat="1" ht="13.5" customHeight="1">
      <c r="A43" s="80" t="s">
        <v>54</v>
      </c>
      <c r="D43" s="498" t="s">
        <v>431</v>
      </c>
      <c r="E43" s="80" t="s">
        <v>17</v>
      </c>
      <c r="N43" s="207"/>
    </row>
    <row r="44" spans="4:14" s="80" customFormat="1" ht="13.5" customHeight="1">
      <c r="D44" s="498" t="s">
        <v>410</v>
      </c>
      <c r="E44" s="80" t="s">
        <v>283</v>
      </c>
      <c r="N44" s="187"/>
    </row>
    <row r="45" spans="4:14" s="80" customFormat="1" ht="13.5" customHeight="1">
      <c r="D45" s="498" t="s">
        <v>132</v>
      </c>
      <c r="E45" s="80" t="s">
        <v>234</v>
      </c>
      <c r="N45" s="187"/>
    </row>
    <row r="46" s="80" customFormat="1" ht="11.25">
      <c r="N46" s="187"/>
    </row>
  </sheetData>
  <sheetProtection/>
  <mergeCells count="36">
    <mergeCell ref="A2:B3"/>
    <mergeCell ref="C2:C3"/>
    <mergeCell ref="D2:F2"/>
    <mergeCell ref="G2:G3"/>
    <mergeCell ref="H2:H3"/>
    <mergeCell ref="I2:I3"/>
    <mergeCell ref="J2:J3"/>
    <mergeCell ref="K2:K3"/>
    <mergeCell ref="L2:L3"/>
    <mergeCell ref="M2:M3"/>
    <mergeCell ref="N2:N3"/>
    <mergeCell ref="A4:B4"/>
    <mergeCell ref="A5:B5"/>
    <mergeCell ref="A7:B7"/>
    <mergeCell ref="A8:B8"/>
    <mergeCell ref="A9:B9"/>
    <mergeCell ref="A10:B10"/>
    <mergeCell ref="A11:B11"/>
    <mergeCell ref="A12:B12"/>
    <mergeCell ref="A13:B13"/>
    <mergeCell ref="A14:B14"/>
    <mergeCell ref="A16:B16"/>
    <mergeCell ref="A17:B17"/>
    <mergeCell ref="A18:B18"/>
    <mergeCell ref="A19:B19"/>
    <mergeCell ref="A20:B20"/>
    <mergeCell ref="A21:B21"/>
    <mergeCell ref="A22:B22"/>
    <mergeCell ref="A23:B23"/>
    <mergeCell ref="A24:B24"/>
    <mergeCell ref="A25:B25"/>
    <mergeCell ref="A26:B26"/>
    <mergeCell ref="A28:B28"/>
    <mergeCell ref="A29:A30"/>
    <mergeCell ref="A31:A32"/>
    <mergeCell ref="A35:B35"/>
  </mergeCells>
  <printOptions/>
  <pageMargins left="0.7874015748031497" right="0.7874015748031497" top="0.3937007874015748" bottom="0.3937007874015748" header="0.5118110236220472" footer="0.1968503937007874"/>
  <pageSetup horizontalDpi="600" verticalDpi="600" orientation="landscape" paperSize="9" scale="89" r:id="rId1"/>
  <headerFooter alignWithMargins="0">
    <oddFooter>&amp;R&amp;"ＭＳ Ｐ明朝,標準"&amp;10－３９－</oddFooter>
  </headerFooter>
</worksheet>
</file>

<file path=xl/worksheets/sheet2.xml><?xml version="1.0" encoding="utf-8"?>
<worksheet xmlns="http://schemas.openxmlformats.org/spreadsheetml/2006/main" xmlns:r="http://schemas.openxmlformats.org/officeDocument/2006/relationships">
  <dimension ref="A1:N49"/>
  <sheetViews>
    <sheetView view="pageBreakPreview" zoomScaleSheetLayoutView="100" workbookViewId="0" topLeftCell="A25">
      <selection activeCell="A49" sqref="A49"/>
    </sheetView>
  </sheetViews>
  <sheetFormatPr defaultColWidth="9.00390625" defaultRowHeight="13.5"/>
  <cols>
    <col min="1" max="1" width="2.625" style="79" customWidth="1"/>
    <col min="2" max="2" width="23.625" style="79" customWidth="1"/>
    <col min="3" max="3" width="2.875" style="79" customWidth="1"/>
    <col min="4" max="14" width="9.375" style="79" customWidth="1"/>
    <col min="15" max="16384" width="9.00390625" style="79" customWidth="1"/>
  </cols>
  <sheetData>
    <row r="1" spans="1:14" s="1" customFormat="1" ht="16.5" customHeight="1">
      <c r="A1" s="3" t="s">
        <v>201</v>
      </c>
      <c r="B1" s="3"/>
      <c r="C1" s="3"/>
      <c r="D1" s="4"/>
      <c r="E1" s="5"/>
      <c r="F1" s="5"/>
      <c r="G1" s="5"/>
      <c r="H1" s="5"/>
      <c r="I1" s="5"/>
      <c r="J1" s="5"/>
      <c r="K1" s="5"/>
      <c r="L1" s="5"/>
      <c r="M1" s="5"/>
      <c r="N1" s="7" t="s">
        <v>411</v>
      </c>
    </row>
    <row r="2" spans="1:14" s="1" customFormat="1" ht="16.5" customHeight="1">
      <c r="A2" s="8" t="s">
        <v>124</v>
      </c>
      <c r="B2" s="9"/>
      <c r="C2" s="10"/>
      <c r="D2" s="11" t="s">
        <v>346</v>
      </c>
      <c r="E2" s="12" t="s">
        <v>252</v>
      </c>
      <c r="F2" s="12" t="s">
        <v>111</v>
      </c>
      <c r="G2" s="12" t="s">
        <v>248</v>
      </c>
      <c r="H2" s="12" t="s">
        <v>101</v>
      </c>
      <c r="I2" s="12" t="s">
        <v>334</v>
      </c>
      <c r="J2" s="12" t="s">
        <v>302</v>
      </c>
      <c r="K2" s="12" t="s">
        <v>213</v>
      </c>
      <c r="L2" s="9" t="s">
        <v>447</v>
      </c>
      <c r="M2" s="9"/>
      <c r="N2" s="13" t="s">
        <v>183</v>
      </c>
    </row>
    <row r="3" spans="1:14" s="1" customFormat="1" ht="13.5" customHeight="1">
      <c r="A3" s="14"/>
      <c r="B3" s="15"/>
      <c r="C3" s="16"/>
      <c r="D3" s="17"/>
      <c r="E3" s="18"/>
      <c r="F3" s="18"/>
      <c r="G3" s="18"/>
      <c r="H3" s="18"/>
      <c r="I3" s="18"/>
      <c r="J3" s="18"/>
      <c r="K3" s="18"/>
      <c r="L3" s="81" t="s">
        <v>355</v>
      </c>
      <c r="M3" s="82" t="s">
        <v>429</v>
      </c>
      <c r="N3" s="83"/>
    </row>
    <row r="4" spans="1:14" s="1" customFormat="1" ht="12.75" customHeight="1">
      <c r="A4" s="84" t="s">
        <v>293</v>
      </c>
      <c r="B4" s="85"/>
      <c r="C4" s="86"/>
      <c r="D4" s="87">
        <v>73563</v>
      </c>
      <c r="E4" s="27">
        <v>63157</v>
      </c>
      <c r="F4" s="27">
        <v>74499</v>
      </c>
      <c r="G4" s="27">
        <v>85707</v>
      </c>
      <c r="H4" s="27">
        <v>87426</v>
      </c>
      <c r="I4" s="27">
        <v>91709</v>
      </c>
      <c r="J4" s="27">
        <v>107537</v>
      </c>
      <c r="K4" s="27">
        <v>103462</v>
      </c>
      <c r="L4" s="88">
        <f>L15</f>
        <v>96322</v>
      </c>
      <c r="M4" s="89">
        <f>M15</f>
        <v>3906</v>
      </c>
      <c r="N4" s="30">
        <v>97265</v>
      </c>
    </row>
    <row r="5" spans="1:14" s="1" customFormat="1" ht="12.75" customHeight="1">
      <c r="A5" s="90" t="s">
        <v>185</v>
      </c>
      <c r="B5" s="91"/>
      <c r="C5" s="92"/>
      <c r="D5" s="93" t="s">
        <v>171</v>
      </c>
      <c r="E5" s="94" t="s">
        <v>171</v>
      </c>
      <c r="F5" s="94" t="s">
        <v>171</v>
      </c>
      <c r="G5" s="94" t="s">
        <v>171</v>
      </c>
      <c r="H5" s="94" t="s">
        <v>171</v>
      </c>
      <c r="I5" s="94" t="s">
        <v>171</v>
      </c>
      <c r="J5" s="94" t="s">
        <v>315</v>
      </c>
      <c r="K5" s="94" t="s">
        <v>315</v>
      </c>
      <c r="L5" s="95" t="s">
        <v>315</v>
      </c>
      <c r="M5" s="96" t="s">
        <v>315</v>
      </c>
      <c r="N5" s="97" t="s">
        <v>315</v>
      </c>
    </row>
    <row r="6" spans="1:14" s="1" customFormat="1" ht="12.75" customHeight="1">
      <c r="A6" s="40"/>
      <c r="B6" s="41" t="s">
        <v>364</v>
      </c>
      <c r="C6" s="42"/>
      <c r="D6" s="98" t="s">
        <v>171</v>
      </c>
      <c r="E6" s="45" t="s">
        <v>171</v>
      </c>
      <c r="F6" s="45" t="s">
        <v>171</v>
      </c>
      <c r="G6" s="45" t="s">
        <v>171</v>
      </c>
      <c r="H6" s="45" t="s">
        <v>171</v>
      </c>
      <c r="I6" s="45" t="s">
        <v>171</v>
      </c>
      <c r="J6" s="45" t="s">
        <v>315</v>
      </c>
      <c r="K6" s="45" t="s">
        <v>315</v>
      </c>
      <c r="L6" s="99" t="s">
        <v>315</v>
      </c>
      <c r="M6" s="100" t="s">
        <v>315</v>
      </c>
      <c r="N6" s="101" t="s">
        <v>315</v>
      </c>
    </row>
    <row r="7" spans="1:14" s="1" customFormat="1" ht="12.75" customHeight="1">
      <c r="A7" s="40"/>
      <c r="B7" s="49" t="s">
        <v>214</v>
      </c>
      <c r="C7" s="50"/>
      <c r="D7" s="102" t="s">
        <v>171</v>
      </c>
      <c r="E7" s="53" t="s">
        <v>171</v>
      </c>
      <c r="F7" s="53" t="s">
        <v>171</v>
      </c>
      <c r="G7" s="53" t="s">
        <v>171</v>
      </c>
      <c r="H7" s="53" t="s">
        <v>171</v>
      </c>
      <c r="I7" s="53" t="s">
        <v>171</v>
      </c>
      <c r="J7" s="53" t="s">
        <v>315</v>
      </c>
      <c r="K7" s="53" t="s">
        <v>315</v>
      </c>
      <c r="L7" s="103" t="s">
        <v>315</v>
      </c>
      <c r="M7" s="104" t="s">
        <v>315</v>
      </c>
      <c r="N7" s="105" t="s">
        <v>315</v>
      </c>
    </row>
    <row r="8" spans="1:14" s="1" customFormat="1" ht="12.75" customHeight="1">
      <c r="A8" s="40"/>
      <c r="B8" s="49" t="s">
        <v>146</v>
      </c>
      <c r="C8" s="50"/>
      <c r="D8" s="102" t="s">
        <v>171</v>
      </c>
      <c r="E8" s="53" t="s">
        <v>171</v>
      </c>
      <c r="F8" s="53" t="s">
        <v>171</v>
      </c>
      <c r="G8" s="53" t="s">
        <v>171</v>
      </c>
      <c r="H8" s="53" t="s">
        <v>171</v>
      </c>
      <c r="I8" s="53" t="s">
        <v>171</v>
      </c>
      <c r="J8" s="53" t="s">
        <v>315</v>
      </c>
      <c r="K8" s="53" t="s">
        <v>315</v>
      </c>
      <c r="L8" s="103" t="s">
        <v>315</v>
      </c>
      <c r="M8" s="104" t="s">
        <v>315</v>
      </c>
      <c r="N8" s="105" t="s">
        <v>315</v>
      </c>
    </row>
    <row r="9" spans="1:14" s="1" customFormat="1" ht="12.75" customHeight="1">
      <c r="A9" s="40"/>
      <c r="B9" s="49" t="s">
        <v>55</v>
      </c>
      <c r="C9" s="50"/>
      <c r="D9" s="102" t="s">
        <v>171</v>
      </c>
      <c r="E9" s="53" t="s">
        <v>171</v>
      </c>
      <c r="F9" s="53" t="s">
        <v>171</v>
      </c>
      <c r="G9" s="53" t="s">
        <v>171</v>
      </c>
      <c r="H9" s="53" t="s">
        <v>171</v>
      </c>
      <c r="I9" s="53" t="s">
        <v>171</v>
      </c>
      <c r="J9" s="53" t="s">
        <v>315</v>
      </c>
      <c r="K9" s="53" t="s">
        <v>315</v>
      </c>
      <c r="L9" s="103" t="s">
        <v>315</v>
      </c>
      <c r="M9" s="104" t="s">
        <v>315</v>
      </c>
      <c r="N9" s="105" t="s">
        <v>315</v>
      </c>
    </row>
    <row r="10" spans="1:14" s="1" customFormat="1" ht="12.75" customHeight="1">
      <c r="A10" s="40"/>
      <c r="B10" s="49" t="s">
        <v>242</v>
      </c>
      <c r="C10" s="50"/>
      <c r="D10" s="102" t="s">
        <v>171</v>
      </c>
      <c r="E10" s="53" t="s">
        <v>171</v>
      </c>
      <c r="F10" s="53" t="s">
        <v>171</v>
      </c>
      <c r="G10" s="53" t="s">
        <v>171</v>
      </c>
      <c r="H10" s="53" t="s">
        <v>171</v>
      </c>
      <c r="I10" s="53" t="s">
        <v>171</v>
      </c>
      <c r="J10" s="53" t="s">
        <v>315</v>
      </c>
      <c r="K10" s="53" t="s">
        <v>315</v>
      </c>
      <c r="L10" s="103" t="s">
        <v>315</v>
      </c>
      <c r="M10" s="104" t="s">
        <v>315</v>
      </c>
      <c r="N10" s="105" t="s">
        <v>315</v>
      </c>
    </row>
    <row r="11" spans="1:14" s="1" customFormat="1" ht="12.75" customHeight="1">
      <c r="A11" s="40"/>
      <c r="B11" s="49" t="s">
        <v>310</v>
      </c>
      <c r="C11" s="50"/>
      <c r="D11" s="102" t="s">
        <v>171</v>
      </c>
      <c r="E11" s="53" t="s">
        <v>171</v>
      </c>
      <c r="F11" s="53" t="s">
        <v>171</v>
      </c>
      <c r="G11" s="53" t="s">
        <v>171</v>
      </c>
      <c r="H11" s="53" t="s">
        <v>171</v>
      </c>
      <c r="I11" s="53" t="s">
        <v>171</v>
      </c>
      <c r="J11" s="53" t="s">
        <v>315</v>
      </c>
      <c r="K11" s="53" t="s">
        <v>315</v>
      </c>
      <c r="L11" s="103" t="s">
        <v>315</v>
      </c>
      <c r="M11" s="104" t="s">
        <v>315</v>
      </c>
      <c r="N11" s="105" t="s">
        <v>315</v>
      </c>
    </row>
    <row r="12" spans="1:14" s="1" customFormat="1" ht="12.75" customHeight="1">
      <c r="A12" s="40"/>
      <c r="B12" s="49" t="s">
        <v>78</v>
      </c>
      <c r="C12" s="50"/>
      <c r="D12" s="102" t="s">
        <v>171</v>
      </c>
      <c r="E12" s="53" t="s">
        <v>171</v>
      </c>
      <c r="F12" s="53" t="s">
        <v>171</v>
      </c>
      <c r="G12" s="53" t="s">
        <v>171</v>
      </c>
      <c r="H12" s="53" t="s">
        <v>171</v>
      </c>
      <c r="I12" s="53" t="s">
        <v>171</v>
      </c>
      <c r="J12" s="53" t="s">
        <v>315</v>
      </c>
      <c r="K12" s="53" t="s">
        <v>315</v>
      </c>
      <c r="L12" s="103" t="s">
        <v>315</v>
      </c>
      <c r="M12" s="104" t="s">
        <v>315</v>
      </c>
      <c r="N12" s="105" t="s">
        <v>315</v>
      </c>
    </row>
    <row r="13" spans="1:14" s="1" customFormat="1" ht="12.75" customHeight="1">
      <c r="A13" s="40"/>
      <c r="B13" s="49" t="s">
        <v>160</v>
      </c>
      <c r="C13" s="50"/>
      <c r="D13" s="102" t="s">
        <v>171</v>
      </c>
      <c r="E13" s="53" t="s">
        <v>171</v>
      </c>
      <c r="F13" s="53" t="s">
        <v>171</v>
      </c>
      <c r="G13" s="53" t="s">
        <v>171</v>
      </c>
      <c r="H13" s="53" t="s">
        <v>171</v>
      </c>
      <c r="I13" s="53" t="s">
        <v>171</v>
      </c>
      <c r="J13" s="53" t="s">
        <v>315</v>
      </c>
      <c r="K13" s="53" t="s">
        <v>315</v>
      </c>
      <c r="L13" s="103" t="s">
        <v>315</v>
      </c>
      <c r="M13" s="104" t="s">
        <v>315</v>
      </c>
      <c r="N13" s="105" t="s">
        <v>315</v>
      </c>
    </row>
    <row r="14" spans="1:14" s="1" customFormat="1" ht="12.75" customHeight="1">
      <c r="A14" s="106"/>
      <c r="B14" s="60" t="s">
        <v>18</v>
      </c>
      <c r="C14" s="61"/>
      <c r="D14" s="107" t="s">
        <v>171</v>
      </c>
      <c r="E14" s="64" t="s">
        <v>171</v>
      </c>
      <c r="F14" s="64" t="s">
        <v>171</v>
      </c>
      <c r="G14" s="64" t="s">
        <v>171</v>
      </c>
      <c r="H14" s="64" t="s">
        <v>171</v>
      </c>
      <c r="I14" s="64" t="s">
        <v>171</v>
      </c>
      <c r="J14" s="64" t="s">
        <v>315</v>
      </c>
      <c r="K14" s="64" t="s">
        <v>315</v>
      </c>
      <c r="L14" s="108" t="s">
        <v>315</v>
      </c>
      <c r="M14" s="109" t="s">
        <v>315</v>
      </c>
      <c r="N14" s="110" t="s">
        <v>315</v>
      </c>
    </row>
    <row r="15" spans="1:14" s="1" customFormat="1" ht="12.75" customHeight="1">
      <c r="A15" s="90" t="s">
        <v>107</v>
      </c>
      <c r="B15" s="91"/>
      <c r="C15" s="92"/>
      <c r="D15" s="93">
        <v>73563</v>
      </c>
      <c r="E15" s="94">
        <v>63157</v>
      </c>
      <c r="F15" s="94">
        <v>74499</v>
      </c>
      <c r="G15" s="94">
        <v>85707</v>
      </c>
      <c r="H15" s="94">
        <v>87426</v>
      </c>
      <c r="I15" s="94">
        <v>91709</v>
      </c>
      <c r="J15" s="111">
        <v>107537</v>
      </c>
      <c r="K15" s="111">
        <v>103462</v>
      </c>
      <c r="L15" s="112">
        <v>96322</v>
      </c>
      <c r="M15" s="113">
        <v>3906</v>
      </c>
      <c r="N15" s="114">
        <v>97265</v>
      </c>
    </row>
    <row r="16" spans="1:14" s="1" customFormat="1" ht="12.75" customHeight="1">
      <c r="A16" s="40"/>
      <c r="B16" s="41" t="s">
        <v>333</v>
      </c>
      <c r="C16" s="42"/>
      <c r="D16" s="98">
        <v>14883</v>
      </c>
      <c r="E16" s="45">
        <v>7353</v>
      </c>
      <c r="F16" s="45" t="s">
        <v>152</v>
      </c>
      <c r="G16" s="45" t="s">
        <v>152</v>
      </c>
      <c r="H16" s="45">
        <v>9535</v>
      </c>
      <c r="I16" s="45">
        <v>9260</v>
      </c>
      <c r="J16" s="115">
        <v>9488</v>
      </c>
      <c r="K16" s="115">
        <v>10245</v>
      </c>
      <c r="L16" s="116">
        <v>7106</v>
      </c>
      <c r="M16" s="100" t="s">
        <v>315</v>
      </c>
      <c r="N16" s="101">
        <v>50</v>
      </c>
    </row>
    <row r="17" spans="1:14" s="1" customFormat="1" ht="12.75" customHeight="1">
      <c r="A17" s="40"/>
      <c r="B17" s="49" t="s">
        <v>43</v>
      </c>
      <c r="C17" s="50"/>
      <c r="D17" s="102">
        <v>4140</v>
      </c>
      <c r="E17" s="53">
        <v>2742</v>
      </c>
      <c r="F17" s="53">
        <v>2518</v>
      </c>
      <c r="G17" s="53">
        <v>3405</v>
      </c>
      <c r="H17" s="53">
        <v>3196</v>
      </c>
      <c r="I17" s="53">
        <v>2955</v>
      </c>
      <c r="J17" s="117">
        <v>1999</v>
      </c>
      <c r="K17" s="117">
        <v>1981</v>
      </c>
      <c r="L17" s="118">
        <v>2210</v>
      </c>
      <c r="M17" s="104" t="s">
        <v>315</v>
      </c>
      <c r="N17" s="105">
        <v>2604</v>
      </c>
    </row>
    <row r="18" spans="1:14" s="1" customFormat="1" ht="12.75" customHeight="1">
      <c r="A18" s="40"/>
      <c r="B18" s="49" t="s">
        <v>129</v>
      </c>
      <c r="C18" s="50"/>
      <c r="D18" s="102">
        <v>1526</v>
      </c>
      <c r="E18" s="53">
        <v>1860</v>
      </c>
      <c r="F18" s="53">
        <v>1613</v>
      </c>
      <c r="G18" s="53">
        <v>2350</v>
      </c>
      <c r="H18" s="53">
        <v>3055</v>
      </c>
      <c r="I18" s="53">
        <v>3822</v>
      </c>
      <c r="J18" s="117">
        <v>2799</v>
      </c>
      <c r="K18" s="117">
        <v>3017</v>
      </c>
      <c r="L18" s="118">
        <v>2450</v>
      </c>
      <c r="M18" s="104" t="s">
        <v>315</v>
      </c>
      <c r="N18" s="105">
        <v>2105</v>
      </c>
    </row>
    <row r="19" spans="1:14" s="1" customFormat="1" ht="12.75" customHeight="1">
      <c r="A19" s="40"/>
      <c r="B19" s="49" t="s">
        <v>15</v>
      </c>
      <c r="C19" s="50"/>
      <c r="D19" s="102">
        <v>5971</v>
      </c>
      <c r="E19" s="53">
        <v>2978</v>
      </c>
      <c r="F19" s="53">
        <v>7270</v>
      </c>
      <c r="G19" s="53">
        <v>11482</v>
      </c>
      <c r="H19" s="53">
        <v>11935</v>
      </c>
      <c r="I19" s="53">
        <v>7907</v>
      </c>
      <c r="J19" s="117">
        <v>10264</v>
      </c>
      <c r="K19" s="117">
        <v>8861</v>
      </c>
      <c r="L19" s="118">
        <v>6662</v>
      </c>
      <c r="M19" s="119" t="s">
        <v>152</v>
      </c>
      <c r="N19" s="68">
        <v>6533</v>
      </c>
    </row>
    <row r="20" spans="1:14" s="1" customFormat="1" ht="12.75" customHeight="1">
      <c r="A20" s="40"/>
      <c r="B20" s="49" t="s">
        <v>34</v>
      </c>
      <c r="C20" s="50"/>
      <c r="D20" s="102">
        <v>1415</v>
      </c>
      <c r="E20" s="53">
        <v>1074</v>
      </c>
      <c r="F20" s="53">
        <v>1236</v>
      </c>
      <c r="G20" s="53">
        <v>1039</v>
      </c>
      <c r="H20" s="53">
        <v>1485</v>
      </c>
      <c r="I20" s="53">
        <v>1269</v>
      </c>
      <c r="J20" s="117">
        <v>1055</v>
      </c>
      <c r="K20" s="117">
        <v>1069</v>
      </c>
      <c r="L20" s="118">
        <v>1242</v>
      </c>
      <c r="M20" s="119" t="s">
        <v>152</v>
      </c>
      <c r="N20" s="105">
        <v>692</v>
      </c>
    </row>
    <row r="21" spans="1:14" s="1" customFormat="1" ht="12.75" customHeight="1">
      <c r="A21" s="40"/>
      <c r="B21" s="49" t="s">
        <v>298</v>
      </c>
      <c r="C21" s="50"/>
      <c r="D21" s="102">
        <v>1567</v>
      </c>
      <c r="E21" s="53">
        <v>5518</v>
      </c>
      <c r="F21" s="53" t="s">
        <v>152</v>
      </c>
      <c r="G21" s="53">
        <v>1288</v>
      </c>
      <c r="H21" s="53">
        <v>1593</v>
      </c>
      <c r="I21" s="53">
        <v>3893</v>
      </c>
      <c r="J21" s="117">
        <v>4787</v>
      </c>
      <c r="K21" s="117">
        <v>1662</v>
      </c>
      <c r="L21" s="118">
        <v>3252</v>
      </c>
      <c r="M21" s="104" t="s">
        <v>315</v>
      </c>
      <c r="N21" s="105">
        <v>2649</v>
      </c>
    </row>
    <row r="22" spans="1:14" s="1" customFormat="1" ht="12.75" customHeight="1">
      <c r="A22" s="40"/>
      <c r="B22" s="49" t="s">
        <v>422</v>
      </c>
      <c r="C22" s="50"/>
      <c r="D22" s="102">
        <v>8151</v>
      </c>
      <c r="E22" s="53">
        <v>7620</v>
      </c>
      <c r="F22" s="53">
        <v>11384</v>
      </c>
      <c r="G22" s="53">
        <v>10666</v>
      </c>
      <c r="H22" s="53">
        <v>4807</v>
      </c>
      <c r="I22" s="53">
        <v>12921</v>
      </c>
      <c r="J22" s="117">
        <v>9037</v>
      </c>
      <c r="K22" s="117">
        <v>8350</v>
      </c>
      <c r="L22" s="118">
        <v>11739</v>
      </c>
      <c r="M22" s="104">
        <v>1395</v>
      </c>
      <c r="N22" s="68">
        <v>11751</v>
      </c>
    </row>
    <row r="23" spans="1:14" s="1" customFormat="1" ht="12.75" customHeight="1">
      <c r="A23" s="40"/>
      <c r="B23" s="49" t="s">
        <v>138</v>
      </c>
      <c r="C23" s="50" t="s">
        <v>344</v>
      </c>
      <c r="D23" s="102">
        <v>2533</v>
      </c>
      <c r="E23" s="53">
        <v>2821</v>
      </c>
      <c r="F23" s="53">
        <v>2839</v>
      </c>
      <c r="G23" s="53">
        <v>2949</v>
      </c>
      <c r="H23" s="53">
        <v>3579</v>
      </c>
      <c r="I23" s="53">
        <v>3333</v>
      </c>
      <c r="J23" s="117">
        <v>4018</v>
      </c>
      <c r="K23" s="117">
        <v>2177</v>
      </c>
      <c r="L23" s="118">
        <v>2998</v>
      </c>
      <c r="M23" s="119">
        <v>110</v>
      </c>
      <c r="N23" s="68">
        <v>2798</v>
      </c>
    </row>
    <row r="24" spans="1:14" s="1" customFormat="1" ht="12.75" customHeight="1">
      <c r="A24" s="40"/>
      <c r="B24" s="49" t="s">
        <v>230</v>
      </c>
      <c r="C24" s="50"/>
      <c r="D24" s="102">
        <v>157</v>
      </c>
      <c r="E24" s="53" t="s">
        <v>152</v>
      </c>
      <c r="F24" s="53">
        <v>158</v>
      </c>
      <c r="G24" s="53" t="s">
        <v>152</v>
      </c>
      <c r="H24" s="53" t="s">
        <v>152</v>
      </c>
      <c r="I24" s="53">
        <v>283</v>
      </c>
      <c r="J24" s="53" t="s">
        <v>152</v>
      </c>
      <c r="K24" s="53">
        <v>341</v>
      </c>
      <c r="L24" s="103" t="s">
        <v>152</v>
      </c>
      <c r="M24" s="119" t="s">
        <v>152</v>
      </c>
      <c r="N24" s="68">
        <v>93</v>
      </c>
    </row>
    <row r="25" spans="1:14" s="1" customFormat="1" ht="12.75" customHeight="1">
      <c r="A25" s="40"/>
      <c r="B25" s="49" t="s">
        <v>143</v>
      </c>
      <c r="C25" s="50"/>
      <c r="D25" s="102">
        <v>565</v>
      </c>
      <c r="E25" s="53">
        <v>530</v>
      </c>
      <c r="F25" s="53">
        <v>486</v>
      </c>
      <c r="G25" s="53">
        <v>513</v>
      </c>
      <c r="H25" s="53">
        <v>709</v>
      </c>
      <c r="I25" s="53">
        <v>284</v>
      </c>
      <c r="J25" s="117">
        <v>514</v>
      </c>
      <c r="K25" s="117">
        <v>355</v>
      </c>
      <c r="L25" s="118">
        <v>506</v>
      </c>
      <c r="M25" s="119" t="s">
        <v>152</v>
      </c>
      <c r="N25" s="105">
        <v>165</v>
      </c>
    </row>
    <row r="26" spans="1:14" s="1" customFormat="1" ht="12.75" customHeight="1">
      <c r="A26" s="40"/>
      <c r="B26" s="49" t="s">
        <v>166</v>
      </c>
      <c r="C26" s="50" t="s">
        <v>344</v>
      </c>
      <c r="D26" s="102">
        <v>75</v>
      </c>
      <c r="E26" s="53" t="s">
        <v>152</v>
      </c>
      <c r="F26" s="53">
        <v>113</v>
      </c>
      <c r="G26" s="53" t="s">
        <v>152</v>
      </c>
      <c r="H26" s="53" t="s">
        <v>152</v>
      </c>
      <c r="I26" s="53">
        <v>0</v>
      </c>
      <c r="J26" s="117" t="s">
        <v>315</v>
      </c>
      <c r="K26" s="117" t="s">
        <v>315</v>
      </c>
      <c r="L26" s="118" t="s">
        <v>315</v>
      </c>
      <c r="M26" s="104" t="s">
        <v>315</v>
      </c>
      <c r="N26" s="105" t="s">
        <v>315</v>
      </c>
    </row>
    <row r="27" spans="1:14" s="1" customFormat="1" ht="12.75" customHeight="1">
      <c r="A27" s="40"/>
      <c r="B27" s="49" t="s">
        <v>376</v>
      </c>
      <c r="C27" s="50"/>
      <c r="D27" s="102">
        <v>945</v>
      </c>
      <c r="E27" s="53">
        <v>814</v>
      </c>
      <c r="F27" s="53">
        <v>693</v>
      </c>
      <c r="G27" s="53">
        <v>831</v>
      </c>
      <c r="H27" s="53" t="s">
        <v>152</v>
      </c>
      <c r="I27" s="53">
        <v>767</v>
      </c>
      <c r="J27" s="117">
        <v>1102</v>
      </c>
      <c r="K27" s="117">
        <v>802</v>
      </c>
      <c r="L27" s="118">
        <v>744</v>
      </c>
      <c r="M27" s="119" t="s">
        <v>152</v>
      </c>
      <c r="N27" s="68">
        <v>1681</v>
      </c>
    </row>
    <row r="28" spans="1:14" s="1" customFormat="1" ht="12.75" customHeight="1">
      <c r="A28" s="40"/>
      <c r="B28" s="49" t="s">
        <v>163</v>
      </c>
      <c r="C28" s="50"/>
      <c r="D28" s="102">
        <v>1667</v>
      </c>
      <c r="E28" s="53">
        <v>1821</v>
      </c>
      <c r="F28" s="53">
        <v>1947</v>
      </c>
      <c r="G28" s="53">
        <v>1917</v>
      </c>
      <c r="H28" s="53">
        <v>1580</v>
      </c>
      <c r="I28" s="53">
        <v>1790</v>
      </c>
      <c r="J28" s="117">
        <v>2344</v>
      </c>
      <c r="K28" s="117">
        <v>1538</v>
      </c>
      <c r="L28" s="118">
        <v>1340</v>
      </c>
      <c r="M28" s="104">
        <v>362</v>
      </c>
      <c r="N28" s="105">
        <v>1496</v>
      </c>
    </row>
    <row r="29" spans="1:14" s="1" customFormat="1" ht="12.75" customHeight="1">
      <c r="A29" s="40"/>
      <c r="B29" s="49" t="s">
        <v>291</v>
      </c>
      <c r="C29" s="50"/>
      <c r="D29" s="102">
        <v>440</v>
      </c>
      <c r="E29" s="53">
        <v>377</v>
      </c>
      <c r="F29" s="53">
        <v>410</v>
      </c>
      <c r="G29" s="53">
        <v>789</v>
      </c>
      <c r="H29" s="53">
        <v>368</v>
      </c>
      <c r="I29" s="53">
        <v>303</v>
      </c>
      <c r="J29" s="117">
        <v>255</v>
      </c>
      <c r="K29" s="117">
        <v>141</v>
      </c>
      <c r="L29" s="103" t="s">
        <v>152</v>
      </c>
      <c r="M29" s="119" t="s">
        <v>152</v>
      </c>
      <c r="N29" s="68">
        <v>62</v>
      </c>
    </row>
    <row r="30" spans="1:14" s="1" customFormat="1" ht="12.75" customHeight="1">
      <c r="A30" s="40"/>
      <c r="B30" s="49" t="s">
        <v>275</v>
      </c>
      <c r="C30" s="50"/>
      <c r="D30" s="102">
        <v>1410</v>
      </c>
      <c r="E30" s="53">
        <v>955</v>
      </c>
      <c r="F30" s="53">
        <v>1796</v>
      </c>
      <c r="G30" s="53">
        <v>2738</v>
      </c>
      <c r="H30" s="53">
        <v>6957</v>
      </c>
      <c r="I30" s="53">
        <v>2344</v>
      </c>
      <c r="J30" s="53" t="s">
        <v>152</v>
      </c>
      <c r="K30" s="53">
        <v>6370</v>
      </c>
      <c r="L30" s="103">
        <v>3602</v>
      </c>
      <c r="M30" s="119">
        <v>1005</v>
      </c>
      <c r="N30" s="68">
        <v>6941</v>
      </c>
    </row>
    <row r="31" spans="1:14" s="1" customFormat="1" ht="12.75" customHeight="1">
      <c r="A31" s="40"/>
      <c r="B31" s="49" t="s">
        <v>361</v>
      </c>
      <c r="C31" s="50"/>
      <c r="D31" s="102" t="s">
        <v>171</v>
      </c>
      <c r="E31" s="53" t="s">
        <v>171</v>
      </c>
      <c r="F31" s="53" t="s">
        <v>171</v>
      </c>
      <c r="G31" s="53" t="s">
        <v>171</v>
      </c>
      <c r="H31" s="53">
        <v>1029</v>
      </c>
      <c r="I31" s="53">
        <v>1609</v>
      </c>
      <c r="J31" s="117">
        <v>1324</v>
      </c>
      <c r="K31" s="117">
        <v>1067</v>
      </c>
      <c r="L31" s="118">
        <v>1366</v>
      </c>
      <c r="M31" s="104" t="s">
        <v>315</v>
      </c>
      <c r="N31" s="105">
        <v>2520</v>
      </c>
    </row>
    <row r="32" spans="1:14" s="1" customFormat="1" ht="12.75" customHeight="1">
      <c r="A32" s="40"/>
      <c r="B32" s="49" t="s">
        <v>149</v>
      </c>
      <c r="C32" s="50"/>
      <c r="D32" s="102">
        <v>731</v>
      </c>
      <c r="E32" s="53">
        <v>1074</v>
      </c>
      <c r="F32" s="53">
        <v>1136</v>
      </c>
      <c r="G32" s="53" t="s">
        <v>152</v>
      </c>
      <c r="H32" s="53">
        <v>518</v>
      </c>
      <c r="I32" s="53">
        <v>458</v>
      </c>
      <c r="J32" s="117">
        <v>347</v>
      </c>
      <c r="K32" s="117">
        <v>322</v>
      </c>
      <c r="L32" s="118">
        <v>286</v>
      </c>
      <c r="M32" s="104" t="s">
        <v>315</v>
      </c>
      <c r="N32" s="105">
        <v>315</v>
      </c>
    </row>
    <row r="33" spans="1:14" s="1" customFormat="1" ht="12.75" customHeight="1">
      <c r="A33" s="40"/>
      <c r="B33" s="49" t="s">
        <v>416</v>
      </c>
      <c r="C33" s="50"/>
      <c r="D33" s="102">
        <v>7897</v>
      </c>
      <c r="E33" s="53">
        <v>7389</v>
      </c>
      <c r="F33" s="53">
        <v>8410</v>
      </c>
      <c r="G33" s="53">
        <v>8553</v>
      </c>
      <c r="H33" s="53">
        <v>8430</v>
      </c>
      <c r="I33" s="53">
        <v>7833</v>
      </c>
      <c r="J33" s="117">
        <v>7240</v>
      </c>
      <c r="K33" s="117">
        <v>7131</v>
      </c>
      <c r="L33" s="118">
        <v>7912</v>
      </c>
      <c r="M33" s="104" t="s">
        <v>315</v>
      </c>
      <c r="N33" s="105">
        <v>5213</v>
      </c>
    </row>
    <row r="34" spans="1:14" s="1" customFormat="1" ht="12.75" customHeight="1">
      <c r="A34" s="40"/>
      <c r="B34" s="49" t="s">
        <v>225</v>
      </c>
      <c r="C34" s="50" t="s">
        <v>344</v>
      </c>
      <c r="D34" s="102">
        <v>2098</v>
      </c>
      <c r="E34" s="53">
        <v>1132</v>
      </c>
      <c r="F34" s="53">
        <v>3965</v>
      </c>
      <c r="G34" s="53">
        <v>1917</v>
      </c>
      <c r="H34" s="53">
        <v>1562</v>
      </c>
      <c r="I34" s="53">
        <v>1694</v>
      </c>
      <c r="J34" s="117">
        <v>2023</v>
      </c>
      <c r="K34" s="117" t="s">
        <v>315</v>
      </c>
      <c r="L34" s="118" t="s">
        <v>315</v>
      </c>
      <c r="M34" s="104" t="s">
        <v>315</v>
      </c>
      <c r="N34" s="105" t="s">
        <v>315</v>
      </c>
    </row>
    <row r="35" spans="1:14" s="1" customFormat="1" ht="12.75" customHeight="1">
      <c r="A35" s="40"/>
      <c r="B35" s="49" t="s">
        <v>82</v>
      </c>
      <c r="C35" s="50" t="s">
        <v>344</v>
      </c>
      <c r="D35" s="102" t="s">
        <v>152</v>
      </c>
      <c r="E35" s="53" t="s">
        <v>152</v>
      </c>
      <c r="F35" s="53" t="s">
        <v>152</v>
      </c>
      <c r="G35" s="53" t="s">
        <v>152</v>
      </c>
      <c r="H35" s="53">
        <v>468</v>
      </c>
      <c r="I35" s="53" t="s">
        <v>152</v>
      </c>
      <c r="J35" s="53" t="s">
        <v>152</v>
      </c>
      <c r="K35" s="117" t="s">
        <v>315</v>
      </c>
      <c r="L35" s="118" t="s">
        <v>315</v>
      </c>
      <c r="M35" s="104" t="s">
        <v>315</v>
      </c>
      <c r="N35" s="105" t="s">
        <v>315</v>
      </c>
    </row>
    <row r="36" spans="1:14" s="1" customFormat="1" ht="12.75" customHeight="1">
      <c r="A36" s="40"/>
      <c r="B36" s="49" t="s">
        <v>10</v>
      </c>
      <c r="C36" s="50"/>
      <c r="D36" s="102">
        <v>3599</v>
      </c>
      <c r="E36" s="53">
        <v>3155</v>
      </c>
      <c r="F36" s="53">
        <v>3928</v>
      </c>
      <c r="G36" s="53">
        <v>5126</v>
      </c>
      <c r="H36" s="53">
        <v>6592</v>
      </c>
      <c r="I36" s="53">
        <v>3802</v>
      </c>
      <c r="J36" s="117">
        <v>5048</v>
      </c>
      <c r="K36" s="117">
        <v>5009</v>
      </c>
      <c r="L36" s="118">
        <v>4987</v>
      </c>
      <c r="M36" s="104" t="s">
        <v>315</v>
      </c>
      <c r="N36" s="105">
        <v>6219</v>
      </c>
    </row>
    <row r="37" spans="1:14" s="1" customFormat="1" ht="12.75" customHeight="1">
      <c r="A37" s="40"/>
      <c r="B37" s="49" t="s">
        <v>394</v>
      </c>
      <c r="C37" s="50"/>
      <c r="D37" s="102" t="s">
        <v>152</v>
      </c>
      <c r="E37" s="53" t="s">
        <v>152</v>
      </c>
      <c r="F37" s="53" t="s">
        <v>152</v>
      </c>
      <c r="G37" s="53" t="s">
        <v>152</v>
      </c>
      <c r="H37" s="53">
        <v>59</v>
      </c>
      <c r="I37" s="53" t="s">
        <v>152</v>
      </c>
      <c r="J37" s="53" t="s">
        <v>37</v>
      </c>
      <c r="K37" s="53">
        <v>14171</v>
      </c>
      <c r="L37" s="103">
        <v>1574</v>
      </c>
      <c r="M37" s="119" t="s">
        <v>152</v>
      </c>
      <c r="N37" s="68">
        <v>2975</v>
      </c>
    </row>
    <row r="38" spans="1:14" s="1" customFormat="1" ht="12.75" customHeight="1">
      <c r="A38" s="40"/>
      <c r="B38" s="49" t="s">
        <v>89</v>
      </c>
      <c r="C38" s="50"/>
      <c r="D38" s="102">
        <v>1998</v>
      </c>
      <c r="E38" s="53">
        <v>1516</v>
      </c>
      <c r="F38" s="53">
        <v>2205</v>
      </c>
      <c r="G38" s="53">
        <v>2691</v>
      </c>
      <c r="H38" s="53">
        <v>2609</v>
      </c>
      <c r="I38" s="53">
        <v>3923</v>
      </c>
      <c r="J38" s="117">
        <v>4473</v>
      </c>
      <c r="K38" s="117">
        <v>3847</v>
      </c>
      <c r="L38" s="118">
        <v>4293</v>
      </c>
      <c r="M38" s="104" t="s">
        <v>315</v>
      </c>
      <c r="N38" s="105">
        <v>4703</v>
      </c>
    </row>
    <row r="39" spans="1:14" s="1" customFormat="1" ht="12.75" customHeight="1">
      <c r="A39" s="40"/>
      <c r="B39" s="49" t="s">
        <v>150</v>
      </c>
      <c r="C39" s="50"/>
      <c r="D39" s="102">
        <v>1567</v>
      </c>
      <c r="E39" s="53">
        <v>1068</v>
      </c>
      <c r="F39" s="53" t="s">
        <v>152</v>
      </c>
      <c r="G39" s="53">
        <v>1243</v>
      </c>
      <c r="H39" s="53">
        <v>625</v>
      </c>
      <c r="I39" s="53">
        <v>699</v>
      </c>
      <c r="J39" s="117">
        <v>2961</v>
      </c>
      <c r="K39" s="117">
        <v>1855</v>
      </c>
      <c r="L39" s="118">
        <v>777</v>
      </c>
      <c r="M39" s="119" t="s">
        <v>152</v>
      </c>
      <c r="N39" s="68">
        <v>2625</v>
      </c>
    </row>
    <row r="40" spans="1:14" s="1" customFormat="1" ht="12.75" customHeight="1">
      <c r="A40" s="40"/>
      <c r="B40" s="49" t="s">
        <v>11</v>
      </c>
      <c r="C40" s="50"/>
      <c r="D40" s="102">
        <v>208</v>
      </c>
      <c r="E40" s="53">
        <v>1111</v>
      </c>
      <c r="F40" s="53">
        <v>336</v>
      </c>
      <c r="G40" s="53">
        <v>414</v>
      </c>
      <c r="H40" s="53">
        <v>483</v>
      </c>
      <c r="I40" s="53">
        <v>356</v>
      </c>
      <c r="J40" s="117">
        <v>224</v>
      </c>
      <c r="K40" s="117">
        <v>413</v>
      </c>
      <c r="L40" s="118">
        <v>134</v>
      </c>
      <c r="M40" s="104" t="s">
        <v>315</v>
      </c>
      <c r="N40" s="105">
        <v>192</v>
      </c>
    </row>
    <row r="41" spans="1:14" s="1" customFormat="1" ht="12.75" customHeight="1">
      <c r="A41" s="40"/>
      <c r="B41" s="49" t="s">
        <v>19</v>
      </c>
      <c r="C41" s="50"/>
      <c r="D41" s="102">
        <v>1486</v>
      </c>
      <c r="E41" s="53">
        <v>2044</v>
      </c>
      <c r="F41" s="53">
        <v>2073</v>
      </c>
      <c r="G41" s="53">
        <v>2426</v>
      </c>
      <c r="H41" s="53">
        <v>2844</v>
      </c>
      <c r="I41" s="53">
        <v>3841</v>
      </c>
      <c r="J41" s="117">
        <v>3698</v>
      </c>
      <c r="K41" s="117">
        <v>2853</v>
      </c>
      <c r="L41" s="118">
        <v>2346</v>
      </c>
      <c r="M41" s="104" t="s">
        <v>315</v>
      </c>
      <c r="N41" s="105">
        <v>3582</v>
      </c>
    </row>
    <row r="42" spans="1:14" s="1" customFormat="1" ht="12.75" customHeight="1">
      <c r="A42" s="40"/>
      <c r="B42" s="49" t="s">
        <v>35</v>
      </c>
      <c r="C42" s="50" t="s">
        <v>261</v>
      </c>
      <c r="D42" s="102">
        <v>333</v>
      </c>
      <c r="E42" s="53">
        <v>200</v>
      </c>
      <c r="F42" s="53">
        <v>188</v>
      </c>
      <c r="G42" s="53">
        <v>130</v>
      </c>
      <c r="H42" s="53">
        <v>248</v>
      </c>
      <c r="I42" s="53">
        <v>3110</v>
      </c>
      <c r="J42" s="117">
        <v>3192</v>
      </c>
      <c r="K42" s="117">
        <v>4224</v>
      </c>
      <c r="L42" s="118">
        <v>4842</v>
      </c>
      <c r="M42" s="104" t="s">
        <v>315</v>
      </c>
      <c r="N42" s="105">
        <v>3483</v>
      </c>
    </row>
    <row r="43" spans="1:14" s="1" customFormat="1" ht="12.75" customHeight="1">
      <c r="A43" s="120"/>
      <c r="B43" s="70" t="s">
        <v>349</v>
      </c>
      <c r="C43" s="71"/>
      <c r="D43" s="121">
        <v>7251</v>
      </c>
      <c r="E43" s="74">
        <v>7311</v>
      </c>
      <c r="F43" s="74" t="s">
        <v>152</v>
      </c>
      <c r="G43" s="74">
        <v>6904</v>
      </c>
      <c r="H43" s="74">
        <v>11803</v>
      </c>
      <c r="I43" s="74">
        <v>12199</v>
      </c>
      <c r="J43" s="122">
        <v>21719</v>
      </c>
      <c r="K43" s="122">
        <v>15661</v>
      </c>
      <c r="L43" s="123" t="s">
        <v>152</v>
      </c>
      <c r="M43" s="124" t="s">
        <v>152</v>
      </c>
      <c r="N43" s="77">
        <v>25818</v>
      </c>
    </row>
    <row r="44" s="80" customFormat="1" ht="11.25">
      <c r="A44" s="80" t="s">
        <v>80</v>
      </c>
    </row>
    <row r="45" s="80" customFormat="1" ht="6" customHeight="1">
      <c r="A45" s="80"/>
    </row>
    <row r="46" spans="1:4" s="80" customFormat="1" ht="11.25">
      <c r="A46" s="80"/>
      <c r="B46" s="125" t="s">
        <v>222</v>
      </c>
      <c r="D46" s="125"/>
    </row>
    <row r="47" spans="1:2" s="80" customFormat="1" ht="13.5">
      <c r="A47" s="80" t="s">
        <v>206</v>
      </c>
      <c r="B47" s="80" t="s">
        <v>25</v>
      </c>
    </row>
    <row r="48" s="80" customFormat="1" ht="6" customHeight="1"/>
    <row r="49" spans="1:2" s="80" customFormat="1" ht="13.5">
      <c r="A49" s="80" t="s">
        <v>423</v>
      </c>
      <c r="B49"/>
    </row>
  </sheetData>
  <sheetProtection/>
  <mergeCells count="5">
    <mergeCell ref="A2:C3"/>
    <mergeCell ref="L2:M2"/>
    <mergeCell ref="A4:B4"/>
    <mergeCell ref="A5:B5"/>
    <mergeCell ref="A15:B15"/>
  </mergeCells>
  <printOptions/>
  <pageMargins left="0.984251968503937" right="0.984251968503937" top="0.3937007874015748" bottom="0.3937007874015748" header="0.5118110236220472" footer="0.1968503937007874"/>
  <pageSetup horizontalDpi="600" verticalDpi="600" orientation="landscape" paperSize="9" scale="93" r:id="rId1"/>
  <headerFooter alignWithMargins="0">
    <oddFooter>&amp;R&amp;"ＭＳ Ｐ明朝,標準"&amp;10－３１－</oddFooter>
  </headerFooter>
</worksheet>
</file>

<file path=xl/worksheets/sheet3.xml><?xml version="1.0" encoding="utf-8"?>
<worksheet xmlns="http://schemas.openxmlformats.org/spreadsheetml/2006/main" xmlns:r="http://schemas.openxmlformats.org/officeDocument/2006/relationships">
  <dimension ref="A1:AD51"/>
  <sheetViews>
    <sheetView view="pageBreakPreview" zoomScaleSheetLayoutView="100" workbookViewId="0" topLeftCell="A1">
      <selection activeCell="V27" sqref="V27"/>
    </sheetView>
  </sheetViews>
  <sheetFormatPr defaultColWidth="9.00390625" defaultRowHeight="13.5"/>
  <cols>
    <col min="1" max="1" width="10.625" style="126" customWidth="1"/>
    <col min="2" max="2" width="6.75390625" style="126" customWidth="1"/>
    <col min="3" max="3" width="10.625" style="126" customWidth="1"/>
    <col min="4" max="4" width="2.625" style="126" customWidth="1"/>
    <col min="5" max="5" width="10.625" style="126" customWidth="1"/>
    <col min="6" max="6" width="2.625" style="126" customWidth="1"/>
    <col min="7" max="7" width="10.625" style="126" customWidth="1"/>
    <col min="8" max="8" width="2.625" style="126" customWidth="1"/>
    <col min="9" max="9" width="10.625" style="126" customWidth="1"/>
    <col min="10" max="10" width="2.625" style="126" customWidth="1"/>
    <col min="11" max="11" width="10.625" style="126" customWidth="1"/>
    <col min="12" max="12" width="2.625" style="126" customWidth="1"/>
    <col min="13" max="13" width="10.625" style="126" customWidth="1"/>
    <col min="14" max="14" width="2.625" style="126" customWidth="1"/>
    <col min="15" max="15" width="10.625" style="126" customWidth="1"/>
    <col min="16" max="16" width="2.625" style="126" customWidth="1"/>
    <col min="17" max="17" width="10.625" style="126" customWidth="1"/>
    <col min="18" max="18" width="2.625" style="126" customWidth="1"/>
    <col min="19" max="19" width="10.625" style="126" customWidth="1"/>
    <col min="20" max="20" width="2.625" style="126" customWidth="1"/>
    <col min="21" max="16384" width="9.00390625" style="126" customWidth="1"/>
  </cols>
  <sheetData>
    <row r="1" spans="1:20" ht="16.5" customHeight="1">
      <c r="A1" s="129" t="s">
        <v>193</v>
      </c>
      <c r="B1" s="129"/>
      <c r="C1" s="129"/>
      <c r="D1" s="129"/>
      <c r="E1" s="129"/>
      <c r="Q1" s="130" t="s">
        <v>172</v>
      </c>
      <c r="R1" s="130"/>
      <c r="S1" s="130"/>
      <c r="T1" s="130"/>
    </row>
    <row r="2" spans="1:20" ht="15" customHeight="1">
      <c r="A2" s="131" t="s">
        <v>49</v>
      </c>
      <c r="B2" s="132"/>
      <c r="C2" s="133" t="s">
        <v>342</v>
      </c>
      <c r="D2" s="134"/>
      <c r="E2" s="135" t="s">
        <v>114</v>
      </c>
      <c r="F2" s="134"/>
      <c r="G2" s="136" t="s">
        <v>358</v>
      </c>
      <c r="H2" s="137"/>
      <c r="I2" s="135" t="s">
        <v>116</v>
      </c>
      <c r="J2" s="134"/>
      <c r="K2" s="135" t="s">
        <v>209</v>
      </c>
      <c r="L2" s="134"/>
      <c r="M2" s="136" t="s">
        <v>48</v>
      </c>
      <c r="N2" s="137"/>
      <c r="O2" s="136" t="s">
        <v>135</v>
      </c>
      <c r="P2" s="137"/>
      <c r="Q2" s="136" t="s">
        <v>53</v>
      </c>
      <c r="R2" s="137"/>
      <c r="S2" s="138" t="s">
        <v>53</v>
      </c>
      <c r="T2" s="139"/>
    </row>
    <row r="3" spans="1:20" ht="15" customHeight="1">
      <c r="A3" s="140"/>
      <c r="B3" s="141"/>
      <c r="C3" s="142"/>
      <c r="D3" s="143"/>
      <c r="E3" s="144"/>
      <c r="F3" s="143"/>
      <c r="G3" s="145" t="s">
        <v>309</v>
      </c>
      <c r="H3" s="146"/>
      <c r="I3" s="144"/>
      <c r="J3" s="143"/>
      <c r="K3" s="144"/>
      <c r="L3" s="143"/>
      <c r="M3" s="145" t="s">
        <v>46</v>
      </c>
      <c r="N3" s="146"/>
      <c r="O3" s="145" t="s">
        <v>46</v>
      </c>
      <c r="P3" s="146"/>
      <c r="Q3" s="145" t="s">
        <v>316</v>
      </c>
      <c r="R3" s="146"/>
      <c r="S3" s="147" t="s">
        <v>81</v>
      </c>
      <c r="T3" s="148"/>
    </row>
    <row r="4" spans="1:20" s="127" customFormat="1" ht="15" customHeight="1" hidden="1">
      <c r="A4" s="149" t="s">
        <v>215</v>
      </c>
      <c r="B4" s="150"/>
      <c r="C4" s="151">
        <v>43896</v>
      </c>
      <c r="D4" s="152"/>
      <c r="E4" s="153">
        <v>17435</v>
      </c>
      <c r="F4" s="152"/>
      <c r="G4" s="154">
        <v>99.3</v>
      </c>
      <c r="H4" s="155"/>
      <c r="I4" s="153">
        <v>7135256</v>
      </c>
      <c r="J4" s="152"/>
      <c r="K4" s="153">
        <v>6174880</v>
      </c>
      <c r="L4" s="152"/>
      <c r="M4" s="153">
        <v>31117</v>
      </c>
      <c r="N4" s="152"/>
      <c r="O4" s="153">
        <v>19549</v>
      </c>
      <c r="P4" s="152"/>
      <c r="Q4" s="154">
        <v>709</v>
      </c>
      <c r="R4" s="155"/>
      <c r="S4" s="156">
        <v>445</v>
      </c>
      <c r="T4" s="157"/>
    </row>
    <row r="5" spans="1:20" s="128" customFormat="1" ht="15" customHeight="1">
      <c r="A5" s="158" t="s">
        <v>409</v>
      </c>
      <c r="B5" s="159"/>
      <c r="C5" s="160">
        <v>43890</v>
      </c>
      <c r="D5" s="161"/>
      <c r="E5" s="162">
        <v>17551</v>
      </c>
      <c r="F5" s="161"/>
      <c r="G5" s="163">
        <v>99.4</v>
      </c>
      <c r="H5" s="164"/>
      <c r="I5" s="162">
        <v>7186330</v>
      </c>
      <c r="J5" s="161"/>
      <c r="K5" s="162">
        <v>6312560</v>
      </c>
      <c r="L5" s="161"/>
      <c r="M5" s="162">
        <v>25765</v>
      </c>
      <c r="N5" s="161"/>
      <c r="O5" s="162">
        <v>19635</v>
      </c>
      <c r="P5" s="161"/>
      <c r="Q5" s="163">
        <v>587</v>
      </c>
      <c r="R5" s="164" t="s">
        <v>332</v>
      </c>
      <c r="S5" s="165">
        <v>447</v>
      </c>
      <c r="T5" s="166" t="s">
        <v>332</v>
      </c>
    </row>
    <row r="6" spans="1:20" s="128" customFormat="1" ht="15" customHeight="1">
      <c r="A6" s="158" t="s">
        <v>100</v>
      </c>
      <c r="B6" s="167"/>
      <c r="C6" s="160">
        <v>43471</v>
      </c>
      <c r="D6" s="161"/>
      <c r="E6" s="162">
        <v>17624</v>
      </c>
      <c r="F6" s="161"/>
      <c r="G6" s="163">
        <v>99.4</v>
      </c>
      <c r="H6" s="164"/>
      <c r="I6" s="162">
        <v>7102470</v>
      </c>
      <c r="J6" s="161"/>
      <c r="K6" s="162">
        <v>6237429</v>
      </c>
      <c r="L6" s="161"/>
      <c r="M6" s="162">
        <v>27270</v>
      </c>
      <c r="N6" s="161"/>
      <c r="O6" s="162">
        <v>19459</v>
      </c>
      <c r="P6" s="161"/>
      <c r="Q6" s="163">
        <v>627</v>
      </c>
      <c r="R6" s="164"/>
      <c r="S6" s="168">
        <v>448</v>
      </c>
      <c r="T6" s="169"/>
    </row>
    <row r="7" spans="1:20" s="128" customFormat="1" ht="15" customHeight="1">
      <c r="A7" s="158" t="s">
        <v>328</v>
      </c>
      <c r="B7" s="159"/>
      <c r="C7" s="160">
        <v>43525</v>
      </c>
      <c r="D7" s="161"/>
      <c r="E7" s="162">
        <v>17642</v>
      </c>
      <c r="F7" s="161"/>
      <c r="G7" s="163">
        <v>99.5</v>
      </c>
      <c r="H7" s="164"/>
      <c r="I7" s="162">
        <v>7018978</v>
      </c>
      <c r="J7" s="161"/>
      <c r="K7" s="162">
        <v>6196419</v>
      </c>
      <c r="L7" s="161"/>
      <c r="M7" s="162">
        <v>23658</v>
      </c>
      <c r="N7" s="161"/>
      <c r="O7" s="162">
        <v>19230</v>
      </c>
      <c r="P7" s="161"/>
      <c r="Q7" s="163">
        <v>546</v>
      </c>
      <c r="R7" s="164"/>
      <c r="S7" s="165">
        <v>444</v>
      </c>
      <c r="T7" s="166"/>
    </row>
    <row r="8" spans="1:20" s="128" customFormat="1" ht="15" customHeight="1">
      <c r="A8" s="158" t="s">
        <v>153</v>
      </c>
      <c r="B8" s="167"/>
      <c r="C8" s="160">
        <v>42880</v>
      </c>
      <c r="D8" s="161"/>
      <c r="E8" s="162">
        <v>17780</v>
      </c>
      <c r="F8" s="161"/>
      <c r="G8" s="163">
        <v>99.6</v>
      </c>
      <c r="H8" s="164"/>
      <c r="I8" s="162">
        <v>6773897</v>
      </c>
      <c r="J8" s="161"/>
      <c r="K8" s="162">
        <v>5966353</v>
      </c>
      <c r="L8" s="161"/>
      <c r="M8" s="162">
        <v>22037</v>
      </c>
      <c r="N8" s="161"/>
      <c r="O8" s="162">
        <v>18559</v>
      </c>
      <c r="P8" s="161"/>
      <c r="Q8" s="163">
        <v>514</v>
      </c>
      <c r="R8" s="164"/>
      <c r="S8" s="168">
        <v>433</v>
      </c>
      <c r="T8" s="169"/>
    </row>
    <row r="9" spans="1:20" s="128" customFormat="1" ht="15" customHeight="1">
      <c r="A9" s="158" t="s">
        <v>390</v>
      </c>
      <c r="B9" s="159"/>
      <c r="C9" s="160">
        <v>42520</v>
      </c>
      <c r="D9" s="161"/>
      <c r="E9" s="162">
        <v>17618</v>
      </c>
      <c r="F9" s="161"/>
      <c r="G9" s="163">
        <v>99.6</v>
      </c>
      <c r="H9" s="164"/>
      <c r="I9" s="162">
        <v>6572894</v>
      </c>
      <c r="J9" s="161"/>
      <c r="K9" s="162">
        <v>5735742</v>
      </c>
      <c r="L9" s="161"/>
      <c r="M9" s="162">
        <v>21442</v>
      </c>
      <c r="N9" s="161"/>
      <c r="O9" s="162">
        <v>17959</v>
      </c>
      <c r="P9" s="161"/>
      <c r="Q9" s="163">
        <v>504</v>
      </c>
      <c r="R9" s="164"/>
      <c r="S9" s="165">
        <v>422</v>
      </c>
      <c r="T9" s="166"/>
    </row>
    <row r="10" spans="1:20" s="128" customFormat="1" ht="15" customHeight="1">
      <c r="A10" s="158" t="s">
        <v>79</v>
      </c>
      <c r="B10" s="159"/>
      <c r="C10" s="160">
        <v>42332</v>
      </c>
      <c r="D10" s="161"/>
      <c r="E10" s="162">
        <v>17833</v>
      </c>
      <c r="F10" s="161"/>
      <c r="G10" s="163">
        <v>99.6</v>
      </c>
      <c r="H10" s="164"/>
      <c r="I10" s="162">
        <v>6438284</v>
      </c>
      <c r="J10" s="161"/>
      <c r="K10" s="162">
        <v>5521923</v>
      </c>
      <c r="L10" s="161"/>
      <c r="M10" s="162">
        <v>21113</v>
      </c>
      <c r="N10" s="161"/>
      <c r="O10" s="162">
        <v>17639</v>
      </c>
      <c r="P10" s="161"/>
      <c r="Q10" s="163">
        <v>499</v>
      </c>
      <c r="R10" s="164"/>
      <c r="S10" s="165">
        <v>417</v>
      </c>
      <c r="T10" s="166"/>
    </row>
    <row r="11" spans="1:20" s="128" customFormat="1" ht="15" customHeight="1">
      <c r="A11" s="158" t="s">
        <v>131</v>
      </c>
      <c r="B11" s="159"/>
      <c r="C11" s="170">
        <v>42227</v>
      </c>
      <c r="D11" s="171"/>
      <c r="E11" s="172">
        <v>17710</v>
      </c>
      <c r="F11" s="171"/>
      <c r="G11" s="173">
        <v>99.6</v>
      </c>
      <c r="H11" s="174"/>
      <c r="I11" s="172">
        <v>6270398</v>
      </c>
      <c r="J11" s="171"/>
      <c r="K11" s="172">
        <v>5385487</v>
      </c>
      <c r="L11" s="171"/>
      <c r="M11" s="172">
        <v>19506</v>
      </c>
      <c r="N11" s="171"/>
      <c r="O11" s="172">
        <v>17179</v>
      </c>
      <c r="P11" s="171"/>
      <c r="Q11" s="173">
        <v>462</v>
      </c>
      <c r="R11" s="174"/>
      <c r="S11" s="175">
        <v>407</v>
      </c>
      <c r="T11" s="169"/>
    </row>
    <row r="12" spans="1:20" s="128" customFormat="1" ht="15" customHeight="1">
      <c r="A12" s="176" t="s">
        <v>232</v>
      </c>
      <c r="B12" s="177"/>
      <c r="C12" s="170">
        <v>41929</v>
      </c>
      <c r="D12" s="171"/>
      <c r="E12" s="172">
        <v>17731</v>
      </c>
      <c r="F12" s="171"/>
      <c r="G12" s="173">
        <v>99.6</v>
      </c>
      <c r="H12" s="174"/>
      <c r="I12" s="172">
        <v>6635782</v>
      </c>
      <c r="J12" s="171"/>
      <c r="K12" s="172">
        <v>5558253</v>
      </c>
      <c r="L12" s="171"/>
      <c r="M12" s="172">
        <v>24732</v>
      </c>
      <c r="N12" s="171"/>
      <c r="O12" s="172">
        <v>18180</v>
      </c>
      <c r="P12" s="171"/>
      <c r="Q12" s="173">
        <v>590</v>
      </c>
      <c r="R12" s="174"/>
      <c r="S12" s="175">
        <v>434</v>
      </c>
      <c r="T12" s="166"/>
    </row>
    <row r="13" spans="1:20" s="128" customFormat="1" ht="15" customHeight="1">
      <c r="A13" s="178" t="s">
        <v>194</v>
      </c>
      <c r="B13" s="179"/>
      <c r="C13" s="180">
        <v>41667</v>
      </c>
      <c r="D13" s="181"/>
      <c r="E13" s="182">
        <v>17836</v>
      </c>
      <c r="F13" s="181"/>
      <c r="G13" s="183">
        <v>99.6</v>
      </c>
      <c r="H13" s="184"/>
      <c r="I13" s="182">
        <v>6321424</v>
      </c>
      <c r="J13" s="181"/>
      <c r="K13" s="182">
        <v>5347400</v>
      </c>
      <c r="L13" s="181"/>
      <c r="M13" s="182">
        <v>20392</v>
      </c>
      <c r="N13" s="181"/>
      <c r="O13" s="182">
        <v>17272</v>
      </c>
      <c r="P13" s="181"/>
      <c r="Q13" s="183">
        <v>489</v>
      </c>
      <c r="R13" s="184"/>
      <c r="S13" s="185">
        <v>415</v>
      </c>
      <c r="T13" s="186"/>
    </row>
    <row r="14" ht="16.5" customHeight="1">
      <c r="A14" s="187" t="s">
        <v>169</v>
      </c>
    </row>
    <row r="15" ht="4.5" customHeight="1"/>
    <row r="16" spans="1:20" ht="16.5" customHeight="1">
      <c r="A16" s="129" t="s">
        <v>62</v>
      </c>
      <c r="B16" s="129"/>
      <c r="C16" s="129"/>
      <c r="D16" s="129"/>
      <c r="E16" s="129"/>
      <c r="Q16" s="130" t="s">
        <v>172</v>
      </c>
      <c r="R16" s="130"/>
      <c r="S16" s="130"/>
      <c r="T16" s="130"/>
    </row>
    <row r="17" spans="1:20" ht="15" customHeight="1">
      <c r="A17" s="131" t="s">
        <v>49</v>
      </c>
      <c r="B17" s="132"/>
      <c r="C17" s="133" t="s">
        <v>342</v>
      </c>
      <c r="D17" s="134"/>
      <c r="E17" s="135" t="s">
        <v>114</v>
      </c>
      <c r="F17" s="134"/>
      <c r="G17" s="136" t="s">
        <v>358</v>
      </c>
      <c r="H17" s="137"/>
      <c r="I17" s="135" t="s">
        <v>116</v>
      </c>
      <c r="J17" s="134"/>
      <c r="K17" s="135" t="s">
        <v>209</v>
      </c>
      <c r="L17" s="134"/>
      <c r="M17" s="136" t="s">
        <v>48</v>
      </c>
      <c r="N17" s="137"/>
      <c r="O17" s="136" t="s">
        <v>135</v>
      </c>
      <c r="P17" s="137"/>
      <c r="Q17" s="136" t="s">
        <v>53</v>
      </c>
      <c r="R17" s="137"/>
      <c r="S17" s="138" t="s">
        <v>53</v>
      </c>
      <c r="T17" s="139"/>
    </row>
    <row r="18" spans="1:20" ht="15" customHeight="1">
      <c r="A18" s="140"/>
      <c r="B18" s="141"/>
      <c r="C18" s="142"/>
      <c r="D18" s="143"/>
      <c r="E18" s="144"/>
      <c r="F18" s="143"/>
      <c r="G18" s="145" t="s">
        <v>309</v>
      </c>
      <c r="H18" s="146"/>
      <c r="I18" s="144"/>
      <c r="J18" s="143"/>
      <c r="K18" s="144"/>
      <c r="L18" s="143"/>
      <c r="M18" s="145" t="s">
        <v>46</v>
      </c>
      <c r="N18" s="146"/>
      <c r="O18" s="145" t="s">
        <v>46</v>
      </c>
      <c r="P18" s="146"/>
      <c r="Q18" s="145" t="s">
        <v>316</v>
      </c>
      <c r="R18" s="146"/>
      <c r="S18" s="147" t="s">
        <v>81</v>
      </c>
      <c r="T18" s="148"/>
    </row>
    <row r="19" spans="1:20" s="127" customFormat="1" ht="15" customHeight="1" hidden="1">
      <c r="A19" s="149" t="s">
        <v>144</v>
      </c>
      <c r="B19" s="150"/>
      <c r="C19" s="151">
        <v>2892</v>
      </c>
      <c r="D19" s="152"/>
      <c r="E19" s="153">
        <v>822</v>
      </c>
      <c r="F19" s="152"/>
      <c r="G19" s="154">
        <v>92.6</v>
      </c>
      <c r="H19" s="155"/>
      <c r="I19" s="153">
        <v>376434</v>
      </c>
      <c r="J19" s="152"/>
      <c r="K19" s="153">
        <v>284264</v>
      </c>
      <c r="L19" s="152"/>
      <c r="M19" s="153">
        <v>1298</v>
      </c>
      <c r="N19" s="152"/>
      <c r="O19" s="153">
        <v>1031</v>
      </c>
      <c r="P19" s="152"/>
      <c r="Q19" s="154">
        <v>449</v>
      </c>
      <c r="R19" s="155"/>
      <c r="S19" s="156">
        <v>357</v>
      </c>
      <c r="T19" s="157"/>
    </row>
    <row r="20" spans="1:20" s="128" customFormat="1" ht="15" customHeight="1">
      <c r="A20" s="158" t="s">
        <v>412</v>
      </c>
      <c r="B20" s="159"/>
      <c r="C20" s="188">
        <v>2857</v>
      </c>
      <c r="D20" s="161"/>
      <c r="E20" s="189">
        <v>823</v>
      </c>
      <c r="F20" s="161"/>
      <c r="G20" s="190">
        <v>91.4</v>
      </c>
      <c r="H20" s="164"/>
      <c r="I20" s="189">
        <v>358080</v>
      </c>
      <c r="J20" s="161"/>
      <c r="K20" s="189">
        <v>280271</v>
      </c>
      <c r="L20" s="161"/>
      <c r="M20" s="189">
        <v>1610</v>
      </c>
      <c r="N20" s="161"/>
      <c r="O20" s="189">
        <v>981</v>
      </c>
      <c r="P20" s="161"/>
      <c r="Q20" s="189">
        <v>563</v>
      </c>
      <c r="R20" s="164" t="s">
        <v>332</v>
      </c>
      <c r="S20" s="188">
        <v>343</v>
      </c>
      <c r="T20" s="191" t="s">
        <v>332</v>
      </c>
    </row>
    <row r="21" spans="1:20" s="128" customFormat="1" ht="15" customHeight="1">
      <c r="A21" s="192" t="s">
        <v>128</v>
      </c>
      <c r="B21" s="193" t="s">
        <v>355</v>
      </c>
      <c r="C21" s="188">
        <v>2857</v>
      </c>
      <c r="D21" s="161"/>
      <c r="E21" s="189">
        <v>823</v>
      </c>
      <c r="F21" s="161"/>
      <c r="G21" s="190">
        <v>92.3</v>
      </c>
      <c r="H21" s="164"/>
      <c r="I21" s="189">
        <v>366792</v>
      </c>
      <c r="J21" s="161"/>
      <c r="K21" s="189">
        <v>271477</v>
      </c>
      <c r="L21" s="161"/>
      <c r="M21" s="189">
        <v>1129</v>
      </c>
      <c r="N21" s="161"/>
      <c r="O21" s="189">
        <v>1005</v>
      </c>
      <c r="P21" s="161"/>
      <c r="Q21" s="189">
        <v>395</v>
      </c>
      <c r="R21" s="164"/>
      <c r="S21" s="194">
        <v>352</v>
      </c>
      <c r="T21" s="169"/>
    </row>
    <row r="22" spans="1:20" s="128" customFormat="1" ht="15" customHeight="1">
      <c r="A22" s="195"/>
      <c r="B22" s="196" t="s">
        <v>429</v>
      </c>
      <c r="C22" s="188">
        <v>3897</v>
      </c>
      <c r="D22" s="161"/>
      <c r="E22" s="189">
        <v>1112</v>
      </c>
      <c r="F22" s="161"/>
      <c r="G22" s="190">
        <v>97.6</v>
      </c>
      <c r="H22" s="164"/>
      <c r="I22" s="189">
        <v>541283</v>
      </c>
      <c r="J22" s="161"/>
      <c r="K22" s="189">
        <v>497445</v>
      </c>
      <c r="L22" s="161"/>
      <c r="M22" s="189">
        <v>2377</v>
      </c>
      <c r="N22" s="161"/>
      <c r="O22" s="189">
        <v>1483</v>
      </c>
      <c r="P22" s="161"/>
      <c r="Q22" s="189">
        <v>610</v>
      </c>
      <c r="R22" s="164"/>
      <c r="S22" s="189">
        <v>381</v>
      </c>
      <c r="T22" s="166"/>
    </row>
    <row r="23" spans="1:20" s="128" customFormat="1" ht="15" customHeight="1">
      <c r="A23" s="158" t="s">
        <v>328</v>
      </c>
      <c r="B23" s="197"/>
      <c r="C23" s="188">
        <v>6703</v>
      </c>
      <c r="D23" s="161"/>
      <c r="E23" s="189">
        <v>1940</v>
      </c>
      <c r="F23" s="161"/>
      <c r="G23" s="190">
        <v>95.5</v>
      </c>
      <c r="H23" s="164"/>
      <c r="I23" s="189">
        <v>898713</v>
      </c>
      <c r="J23" s="161"/>
      <c r="K23" s="189">
        <v>761622</v>
      </c>
      <c r="L23" s="161"/>
      <c r="M23" s="189">
        <v>3138</v>
      </c>
      <c r="N23" s="161"/>
      <c r="O23" s="189">
        <f>+I23/365</f>
        <v>2462.227397260274</v>
      </c>
      <c r="P23" s="161"/>
      <c r="Q23" s="189">
        <f>+(M23/C23)*1000+1</f>
        <v>469.1485901834999</v>
      </c>
      <c r="R23" s="164"/>
      <c r="S23" s="188">
        <f>+(O23/C23)*1000+1</f>
        <v>368.3321493749476</v>
      </c>
      <c r="T23" s="166"/>
    </row>
    <row r="24" spans="1:20" s="128" customFormat="1" ht="15" customHeight="1">
      <c r="A24" s="158" t="s">
        <v>153</v>
      </c>
      <c r="B24" s="167"/>
      <c r="C24" s="188">
        <v>6660</v>
      </c>
      <c r="D24" s="161"/>
      <c r="E24" s="189">
        <v>1929</v>
      </c>
      <c r="F24" s="161"/>
      <c r="G24" s="190">
        <v>96.1</v>
      </c>
      <c r="H24" s="164"/>
      <c r="I24" s="189">
        <v>863621</v>
      </c>
      <c r="J24" s="161"/>
      <c r="K24" s="189">
        <v>730623</v>
      </c>
      <c r="L24" s="161"/>
      <c r="M24" s="189">
        <v>3482</v>
      </c>
      <c r="N24" s="161"/>
      <c r="O24" s="189">
        <v>2366</v>
      </c>
      <c r="P24" s="161"/>
      <c r="Q24" s="189">
        <v>524</v>
      </c>
      <c r="R24" s="164"/>
      <c r="S24" s="194">
        <v>356</v>
      </c>
      <c r="T24" s="166"/>
    </row>
    <row r="25" spans="1:20" s="128" customFormat="1" ht="15" customHeight="1">
      <c r="A25" s="158" t="s">
        <v>390</v>
      </c>
      <c r="B25" s="198"/>
      <c r="C25" s="188">
        <v>6532</v>
      </c>
      <c r="D25" s="161"/>
      <c r="E25" s="189">
        <v>1926</v>
      </c>
      <c r="F25" s="161"/>
      <c r="G25" s="190">
        <v>97.3</v>
      </c>
      <c r="H25" s="164"/>
      <c r="I25" s="189">
        <v>837560</v>
      </c>
      <c r="J25" s="161"/>
      <c r="K25" s="189">
        <v>689056</v>
      </c>
      <c r="L25" s="161"/>
      <c r="M25" s="189">
        <v>3516</v>
      </c>
      <c r="N25" s="161"/>
      <c r="O25" s="189">
        <v>2288</v>
      </c>
      <c r="P25" s="161"/>
      <c r="Q25" s="189">
        <v>538</v>
      </c>
      <c r="R25" s="164"/>
      <c r="S25" s="199">
        <v>350</v>
      </c>
      <c r="T25" s="200"/>
    </row>
    <row r="26" spans="1:20" s="128" customFormat="1" ht="15" customHeight="1">
      <c r="A26" s="158" t="s">
        <v>79</v>
      </c>
      <c r="B26" s="159"/>
      <c r="C26" s="188">
        <v>6399</v>
      </c>
      <c r="D26" s="161"/>
      <c r="E26" s="189">
        <v>1916</v>
      </c>
      <c r="F26" s="161"/>
      <c r="G26" s="190">
        <v>97.4</v>
      </c>
      <c r="H26" s="164"/>
      <c r="I26" s="189">
        <v>836042</v>
      </c>
      <c r="J26" s="161"/>
      <c r="K26" s="189">
        <v>671611</v>
      </c>
      <c r="L26" s="161"/>
      <c r="M26" s="189">
        <v>3251</v>
      </c>
      <c r="N26" s="161"/>
      <c r="O26" s="189">
        <v>2291</v>
      </c>
      <c r="P26" s="161"/>
      <c r="Q26" s="189">
        <v>508</v>
      </c>
      <c r="R26" s="164"/>
      <c r="S26" s="188">
        <v>358</v>
      </c>
      <c r="T26" s="166"/>
    </row>
    <row r="27" spans="1:20" s="128" customFormat="1" ht="15" customHeight="1">
      <c r="A27" s="158" t="s">
        <v>257</v>
      </c>
      <c r="B27" s="159"/>
      <c r="C27" s="199">
        <v>6274</v>
      </c>
      <c r="D27" s="171"/>
      <c r="E27" s="201">
        <v>2153</v>
      </c>
      <c r="F27" s="171"/>
      <c r="G27" s="202">
        <v>96.9</v>
      </c>
      <c r="H27" s="174"/>
      <c r="I27" s="201">
        <v>919623</v>
      </c>
      <c r="J27" s="171"/>
      <c r="K27" s="201">
        <v>667438</v>
      </c>
      <c r="L27" s="171"/>
      <c r="M27" s="201">
        <v>3524</v>
      </c>
      <c r="N27" s="171"/>
      <c r="O27" s="201">
        <v>2520</v>
      </c>
      <c r="P27" s="171"/>
      <c r="Q27" s="201">
        <v>562</v>
      </c>
      <c r="R27" s="174"/>
      <c r="S27" s="199">
        <v>402</v>
      </c>
      <c r="T27" s="200"/>
    </row>
    <row r="28" spans="1:20" s="128" customFormat="1" ht="15" customHeight="1">
      <c r="A28" s="176" t="s">
        <v>28</v>
      </c>
      <c r="B28" s="203"/>
      <c r="C28" s="199">
        <v>6168</v>
      </c>
      <c r="D28" s="171"/>
      <c r="E28" s="201">
        <v>2168</v>
      </c>
      <c r="F28" s="171"/>
      <c r="G28" s="202">
        <v>96.9</v>
      </c>
      <c r="H28" s="174"/>
      <c r="I28" s="201">
        <v>953054</v>
      </c>
      <c r="J28" s="171"/>
      <c r="K28" s="201">
        <v>671642</v>
      </c>
      <c r="L28" s="171"/>
      <c r="M28" s="201">
        <v>3908</v>
      </c>
      <c r="N28" s="171"/>
      <c r="O28" s="201">
        <v>2611</v>
      </c>
      <c r="P28" s="171"/>
      <c r="Q28" s="201">
        <v>634</v>
      </c>
      <c r="R28" s="174"/>
      <c r="S28" s="199">
        <v>423</v>
      </c>
      <c r="T28" s="200"/>
    </row>
    <row r="29" spans="1:20" s="128" customFormat="1" ht="15" customHeight="1">
      <c r="A29" s="178" t="s">
        <v>194</v>
      </c>
      <c r="B29" s="179"/>
      <c r="C29" s="204">
        <v>6097</v>
      </c>
      <c r="D29" s="181"/>
      <c r="E29" s="205">
        <v>2169</v>
      </c>
      <c r="F29" s="181"/>
      <c r="G29" s="206">
        <v>97.2</v>
      </c>
      <c r="H29" s="184"/>
      <c r="I29" s="205">
        <v>1011575</v>
      </c>
      <c r="J29" s="181"/>
      <c r="K29" s="205">
        <v>643516</v>
      </c>
      <c r="L29" s="181"/>
      <c r="M29" s="205">
        <v>3645</v>
      </c>
      <c r="N29" s="181"/>
      <c r="O29" s="205">
        <v>2737</v>
      </c>
      <c r="P29" s="181"/>
      <c r="Q29" s="205">
        <v>598</v>
      </c>
      <c r="R29" s="184"/>
      <c r="S29" s="204">
        <v>449</v>
      </c>
      <c r="T29" s="186"/>
    </row>
    <row r="30" spans="1:20" ht="16.5" customHeight="1">
      <c r="A30" s="187" t="s">
        <v>169</v>
      </c>
      <c r="B30" s="128"/>
      <c r="C30" s="207" t="s">
        <v>373</v>
      </c>
      <c r="D30" s="128"/>
      <c r="E30" s="128"/>
      <c r="F30" s="128"/>
      <c r="G30" s="128"/>
      <c r="H30" s="128"/>
      <c r="I30" s="128"/>
      <c r="J30" s="128"/>
      <c r="K30" s="128"/>
      <c r="L30" s="128"/>
      <c r="M30" s="128"/>
      <c r="N30" s="128"/>
      <c r="O30" s="128"/>
      <c r="P30" s="128"/>
      <c r="Q30" s="208"/>
      <c r="R30" s="208"/>
      <c r="S30" s="128"/>
      <c r="T30" s="128"/>
    </row>
    <row r="31" spans="1:20" ht="4.5" customHeight="1">
      <c r="A31" s="128"/>
      <c r="B31" s="128"/>
      <c r="C31" s="128"/>
      <c r="D31" s="128"/>
      <c r="E31" s="128"/>
      <c r="F31" s="128"/>
      <c r="G31" s="128"/>
      <c r="H31" s="128"/>
      <c r="I31" s="128"/>
      <c r="J31" s="128"/>
      <c r="K31" s="128"/>
      <c r="L31" s="128"/>
      <c r="M31" s="128"/>
      <c r="N31" s="128"/>
      <c r="O31" s="128"/>
      <c r="P31" s="128"/>
      <c r="Q31" s="128"/>
      <c r="R31" s="128"/>
      <c r="S31" s="128"/>
      <c r="T31" s="128"/>
    </row>
    <row r="32" spans="1:20" ht="16.5" customHeight="1">
      <c r="A32" s="129" t="s">
        <v>203</v>
      </c>
      <c r="B32" s="129"/>
      <c r="C32" s="129"/>
      <c r="D32" s="129"/>
      <c r="E32" s="129"/>
      <c r="Q32" s="130" t="s">
        <v>1</v>
      </c>
      <c r="R32" s="130"/>
      <c r="S32" s="130"/>
      <c r="T32" s="130"/>
    </row>
    <row r="33" spans="1:20" ht="15" customHeight="1">
      <c r="A33" s="131" t="s">
        <v>49</v>
      </c>
      <c r="B33" s="132"/>
      <c r="C33" s="209" t="s">
        <v>9</v>
      </c>
      <c r="D33" s="210"/>
      <c r="E33" s="133" t="s">
        <v>445</v>
      </c>
      <c r="F33" s="133"/>
      <c r="G33" s="133"/>
      <c r="H33" s="133"/>
      <c r="I33" s="133"/>
      <c r="J33" s="133"/>
      <c r="K33" s="211" t="s">
        <v>324</v>
      </c>
      <c r="L33" s="212"/>
      <c r="M33" s="133" t="s">
        <v>208</v>
      </c>
      <c r="N33" s="133"/>
      <c r="O33" s="133"/>
      <c r="P33" s="133"/>
      <c r="Q33" s="133"/>
      <c r="R33" s="133"/>
      <c r="S33" s="133"/>
      <c r="T33" s="213"/>
    </row>
    <row r="34" spans="1:20" ht="15" customHeight="1">
      <c r="A34" s="214"/>
      <c r="B34" s="215"/>
      <c r="C34" s="128"/>
      <c r="D34" s="216"/>
      <c r="E34" s="217" t="s">
        <v>249</v>
      </c>
      <c r="F34" s="218"/>
      <c r="G34" s="219" t="s">
        <v>105</v>
      </c>
      <c r="H34" s="218"/>
      <c r="I34" s="217" t="s">
        <v>211</v>
      </c>
      <c r="J34" s="217"/>
      <c r="K34" s="220" t="s">
        <v>117</v>
      </c>
      <c r="L34" s="221"/>
      <c r="M34" s="217" t="s">
        <v>249</v>
      </c>
      <c r="N34" s="217"/>
      <c r="O34" s="219" t="s">
        <v>365</v>
      </c>
      <c r="P34" s="218"/>
      <c r="Q34" s="217" t="s">
        <v>266</v>
      </c>
      <c r="R34" s="217"/>
      <c r="S34" s="219" t="s">
        <v>359</v>
      </c>
      <c r="T34" s="222"/>
    </row>
    <row r="35" spans="1:20" ht="15" customHeight="1">
      <c r="A35" s="140"/>
      <c r="B35" s="141"/>
      <c r="C35" s="223"/>
      <c r="D35" s="224"/>
      <c r="E35" s="225" t="s">
        <v>121</v>
      </c>
      <c r="F35" s="226"/>
      <c r="G35" s="226" t="s">
        <v>29</v>
      </c>
      <c r="H35" s="226"/>
      <c r="I35" s="226" t="s">
        <v>88</v>
      </c>
      <c r="J35" s="227"/>
      <c r="K35" s="228" t="s">
        <v>401</v>
      </c>
      <c r="L35" s="229"/>
      <c r="M35" s="225" t="s">
        <v>286</v>
      </c>
      <c r="N35" s="226"/>
      <c r="O35" s="226" t="s">
        <v>296</v>
      </c>
      <c r="P35" s="226"/>
      <c r="Q35" s="226" t="s">
        <v>442</v>
      </c>
      <c r="R35" s="226"/>
      <c r="S35" s="226" t="s">
        <v>125</v>
      </c>
      <c r="T35" s="230"/>
    </row>
    <row r="36" spans="1:20" s="127" customFormat="1" ht="15" customHeight="1" hidden="1">
      <c r="A36" s="231" t="s">
        <v>144</v>
      </c>
      <c r="B36" s="232"/>
      <c r="C36" s="233">
        <v>873.62</v>
      </c>
      <c r="D36" s="234"/>
      <c r="E36" s="235">
        <v>12349</v>
      </c>
      <c r="F36" s="236"/>
      <c r="G36" s="237">
        <v>10857</v>
      </c>
      <c r="H36" s="236"/>
      <c r="I36" s="238">
        <v>87.9</v>
      </c>
      <c r="J36" s="239"/>
      <c r="K36" s="240">
        <v>49174</v>
      </c>
      <c r="L36" s="241"/>
      <c r="M36" s="235">
        <v>30630</v>
      </c>
      <c r="N36" s="235"/>
      <c r="O36" s="238">
        <v>62.3</v>
      </c>
      <c r="P36" s="242"/>
      <c r="Q36" s="235">
        <v>29164</v>
      </c>
      <c r="R36" s="235"/>
      <c r="S36" s="238">
        <v>95.2</v>
      </c>
      <c r="T36" s="243"/>
    </row>
    <row r="37" spans="1:20" s="128" customFormat="1" ht="15" customHeight="1">
      <c r="A37" s="158" t="s">
        <v>412</v>
      </c>
      <c r="B37" s="197"/>
      <c r="C37" s="244">
        <v>908</v>
      </c>
      <c r="D37" s="245"/>
      <c r="E37" s="188">
        <v>14755</v>
      </c>
      <c r="F37" s="246"/>
      <c r="G37" s="188">
        <v>10252</v>
      </c>
      <c r="H37" s="246"/>
      <c r="I37" s="247">
        <v>69.5</v>
      </c>
      <c r="J37" s="248"/>
      <c r="K37" s="189">
        <v>49264</v>
      </c>
      <c r="L37" s="161"/>
      <c r="M37" s="188">
        <v>31359</v>
      </c>
      <c r="N37" s="160"/>
      <c r="O37" s="249">
        <v>63.7</v>
      </c>
      <c r="P37" s="250"/>
      <c r="Q37" s="251">
        <v>25745</v>
      </c>
      <c r="R37" s="160"/>
      <c r="S37" s="249">
        <v>82.1</v>
      </c>
      <c r="T37" s="191"/>
    </row>
    <row r="38" spans="1:20" s="128" customFormat="1" ht="15" customHeight="1">
      <c r="A38" s="192" t="s">
        <v>86</v>
      </c>
      <c r="B38" s="193" t="s">
        <v>355</v>
      </c>
      <c r="C38" s="244">
        <v>934.5</v>
      </c>
      <c r="D38" s="245"/>
      <c r="E38" s="188">
        <v>13170</v>
      </c>
      <c r="F38" s="246"/>
      <c r="G38" s="252">
        <v>9796</v>
      </c>
      <c r="H38" s="246"/>
      <c r="I38" s="249">
        <v>74.4</v>
      </c>
      <c r="J38" s="253"/>
      <c r="K38" s="254">
        <v>52799</v>
      </c>
      <c r="L38" s="171"/>
      <c r="M38" s="255">
        <v>34938</v>
      </c>
      <c r="N38" s="170"/>
      <c r="O38" s="256">
        <v>66.2</v>
      </c>
      <c r="P38" s="257"/>
      <c r="Q38" s="258">
        <v>29024</v>
      </c>
      <c r="R38" s="170"/>
      <c r="S38" s="256">
        <v>83.1</v>
      </c>
      <c r="T38" s="259"/>
    </row>
    <row r="39" spans="1:20" s="128" customFormat="1" ht="15" customHeight="1">
      <c r="A39" s="195"/>
      <c r="B39" s="196" t="s">
        <v>429</v>
      </c>
      <c r="C39" s="260">
        <v>102.7</v>
      </c>
      <c r="D39" s="245"/>
      <c r="E39" s="188">
        <v>961</v>
      </c>
      <c r="F39" s="246"/>
      <c r="G39" s="252">
        <v>773</v>
      </c>
      <c r="H39" s="246"/>
      <c r="I39" s="249">
        <v>80.4</v>
      </c>
      <c r="J39" s="253"/>
      <c r="K39" s="261"/>
      <c r="L39" s="262"/>
      <c r="M39" s="263"/>
      <c r="N39" s="264"/>
      <c r="O39" s="265"/>
      <c r="P39" s="266"/>
      <c r="Q39" s="267"/>
      <c r="R39" s="264"/>
      <c r="S39" s="265"/>
      <c r="T39" s="268"/>
    </row>
    <row r="40" spans="1:20" s="128" customFormat="1" ht="15" customHeight="1">
      <c r="A40" s="158" t="s">
        <v>328</v>
      </c>
      <c r="B40" s="159"/>
      <c r="C40" s="244">
        <v>1058.7</v>
      </c>
      <c r="D40" s="161"/>
      <c r="E40" s="188">
        <v>14256</v>
      </c>
      <c r="F40" s="160"/>
      <c r="G40" s="269">
        <v>10993</v>
      </c>
      <c r="H40" s="270"/>
      <c r="I40" s="249">
        <v>77.1</v>
      </c>
      <c r="J40" s="160"/>
      <c r="K40" s="189">
        <v>52569</v>
      </c>
      <c r="L40" s="161"/>
      <c r="M40" s="188">
        <v>35214</v>
      </c>
      <c r="N40" s="160"/>
      <c r="O40" s="249">
        <v>67</v>
      </c>
      <c r="P40" s="246"/>
      <c r="Q40" s="269">
        <v>29962</v>
      </c>
      <c r="R40" s="270"/>
      <c r="S40" s="249">
        <v>85.1</v>
      </c>
      <c r="T40" s="191"/>
    </row>
    <row r="41" spans="1:20" s="128" customFormat="1" ht="15" customHeight="1">
      <c r="A41" s="158" t="s">
        <v>153</v>
      </c>
      <c r="B41" s="167"/>
      <c r="C41" s="244">
        <v>1090.2</v>
      </c>
      <c r="D41" s="161"/>
      <c r="E41" s="188">
        <v>14708</v>
      </c>
      <c r="F41" s="160"/>
      <c r="G41" s="269">
        <v>11109</v>
      </c>
      <c r="H41" s="270"/>
      <c r="I41" s="249">
        <v>77.1</v>
      </c>
      <c r="J41" s="160"/>
      <c r="K41" s="189">
        <v>51974</v>
      </c>
      <c r="L41" s="161"/>
      <c r="M41" s="188">
        <v>35838</v>
      </c>
      <c r="N41" s="160"/>
      <c r="O41" s="249">
        <v>67</v>
      </c>
      <c r="P41" s="246"/>
      <c r="Q41" s="269">
        <v>29973</v>
      </c>
      <c r="R41" s="270"/>
      <c r="S41" s="249">
        <v>85.1</v>
      </c>
      <c r="T41" s="191"/>
    </row>
    <row r="42" spans="1:20" s="128" customFormat="1" ht="15" customHeight="1">
      <c r="A42" s="158" t="s">
        <v>390</v>
      </c>
      <c r="B42" s="198"/>
      <c r="C42" s="271">
        <v>1105.6</v>
      </c>
      <c r="D42" s="272"/>
      <c r="E42" s="194">
        <v>14924</v>
      </c>
      <c r="F42" s="273"/>
      <c r="G42" s="274">
        <v>11403</v>
      </c>
      <c r="H42" s="270"/>
      <c r="I42" s="275">
        <v>76.4</v>
      </c>
      <c r="J42" s="273"/>
      <c r="K42" s="276">
        <v>51487</v>
      </c>
      <c r="L42" s="272"/>
      <c r="M42" s="194">
        <v>36474</v>
      </c>
      <c r="N42" s="273"/>
      <c r="O42" s="275">
        <v>70.8</v>
      </c>
      <c r="P42" s="277"/>
      <c r="Q42" s="274">
        <v>30703</v>
      </c>
      <c r="R42" s="278"/>
      <c r="S42" s="275">
        <v>84.2</v>
      </c>
      <c r="T42" s="279"/>
    </row>
    <row r="43" spans="1:20" s="128" customFormat="1" ht="15" customHeight="1">
      <c r="A43" s="158" t="s">
        <v>79</v>
      </c>
      <c r="B43" s="159"/>
      <c r="C43" s="244">
        <v>1117.9</v>
      </c>
      <c r="D43" s="161"/>
      <c r="E43" s="188">
        <v>15113</v>
      </c>
      <c r="F43" s="160"/>
      <c r="G43" s="269">
        <v>11658</v>
      </c>
      <c r="H43" s="165"/>
      <c r="I43" s="249">
        <v>77.1</v>
      </c>
      <c r="J43" s="160"/>
      <c r="K43" s="189">
        <v>51124</v>
      </c>
      <c r="L43" s="161"/>
      <c r="M43" s="188">
        <v>36470</v>
      </c>
      <c r="N43" s="160"/>
      <c r="O43" s="249">
        <v>71.3</v>
      </c>
      <c r="P43" s="160"/>
      <c r="Q43" s="269">
        <v>31043</v>
      </c>
      <c r="R43" s="165"/>
      <c r="S43" s="249">
        <v>85.1</v>
      </c>
      <c r="T43" s="191"/>
    </row>
    <row r="44" spans="1:21" s="128" customFormat="1" ht="15" customHeight="1">
      <c r="A44" s="158" t="s">
        <v>131</v>
      </c>
      <c r="B44" s="159"/>
      <c r="C44" s="280">
        <v>1123.6</v>
      </c>
      <c r="D44" s="171"/>
      <c r="E44" s="189">
        <v>15250</v>
      </c>
      <c r="F44" s="246"/>
      <c r="G44" s="281">
        <v>11862</v>
      </c>
      <c r="H44" s="282"/>
      <c r="I44" s="249">
        <v>77.8</v>
      </c>
      <c r="J44" s="161"/>
      <c r="K44" s="201">
        <v>50830</v>
      </c>
      <c r="L44" s="171"/>
      <c r="M44" s="189">
        <v>36445</v>
      </c>
      <c r="N44" s="160"/>
      <c r="O44" s="249">
        <v>71.7</v>
      </c>
      <c r="P44" s="170"/>
      <c r="Q44" s="281">
        <v>31127</v>
      </c>
      <c r="R44" s="282"/>
      <c r="S44" s="283">
        <v>85.4</v>
      </c>
      <c r="T44" s="268"/>
      <c r="U44" s="284"/>
    </row>
    <row r="45" spans="1:20" s="128" customFormat="1" ht="15" customHeight="1">
      <c r="A45" s="176" t="s">
        <v>232</v>
      </c>
      <c r="B45" s="203"/>
      <c r="C45" s="280">
        <v>1134.5</v>
      </c>
      <c r="D45" s="171"/>
      <c r="E45" s="194">
        <v>15421</v>
      </c>
      <c r="F45" s="273"/>
      <c r="G45" s="281">
        <v>11998</v>
      </c>
      <c r="H45" s="282"/>
      <c r="I45" s="285">
        <v>77.8</v>
      </c>
      <c r="J45" s="273"/>
      <c r="K45" s="201">
        <v>50436</v>
      </c>
      <c r="L45" s="171"/>
      <c r="M45" s="194">
        <v>36422</v>
      </c>
      <c r="N45" s="273"/>
      <c r="O45" s="275">
        <v>72.2</v>
      </c>
      <c r="P45" s="286"/>
      <c r="Q45" s="281">
        <v>31094</v>
      </c>
      <c r="R45" s="282"/>
      <c r="S45" s="285">
        <v>85.3</v>
      </c>
      <c r="T45" s="279"/>
    </row>
    <row r="46" spans="1:20" s="128" customFormat="1" ht="15" customHeight="1">
      <c r="A46" s="178" t="s">
        <v>194</v>
      </c>
      <c r="B46" s="179"/>
      <c r="C46" s="287">
        <v>1145.2</v>
      </c>
      <c r="D46" s="288"/>
      <c r="E46" s="204">
        <v>15647</v>
      </c>
      <c r="F46" s="289"/>
      <c r="G46" s="290">
        <v>12223</v>
      </c>
      <c r="H46" s="291"/>
      <c r="I46" s="292">
        <v>78.1</v>
      </c>
      <c r="J46" s="289"/>
      <c r="K46" s="205">
        <v>50080</v>
      </c>
      <c r="L46" s="288"/>
      <c r="M46" s="204">
        <v>36734</v>
      </c>
      <c r="N46" s="289"/>
      <c r="O46" s="293">
        <v>73.4</v>
      </c>
      <c r="P46" s="294"/>
      <c r="Q46" s="290">
        <v>31054</v>
      </c>
      <c r="R46" s="291"/>
      <c r="S46" s="292">
        <v>84.5</v>
      </c>
      <c r="T46" s="295"/>
    </row>
    <row r="47" spans="1:30" ht="16.5" customHeight="1">
      <c r="A47" s="187" t="s">
        <v>263</v>
      </c>
      <c r="B47" s="187"/>
      <c r="C47" s="207" t="s">
        <v>373</v>
      </c>
      <c r="D47" s="207"/>
      <c r="E47" s="207"/>
      <c r="F47" s="207"/>
      <c r="G47" s="207"/>
      <c r="H47" s="207"/>
      <c r="I47" s="187"/>
      <c r="AD47" s="128"/>
    </row>
    <row r="48" ht="13.5">
      <c r="H48" s="128"/>
    </row>
    <row r="49" ht="13.5"/>
    <row r="50" ht="13.5"/>
    <row r="51" ht="13.5">
      <c r="K51" s="128"/>
    </row>
  </sheetData>
  <sheetProtection/>
  <mergeCells count="61">
    <mergeCell ref="Q1:T1"/>
    <mergeCell ref="A2:B3"/>
    <mergeCell ref="C2:D3"/>
    <mergeCell ref="E2:F3"/>
    <mergeCell ref="G2:H2"/>
    <mergeCell ref="I2:J3"/>
    <mergeCell ref="K2:L3"/>
    <mergeCell ref="M2:N2"/>
    <mergeCell ref="O2:P2"/>
    <mergeCell ref="Q2:R2"/>
    <mergeCell ref="S2:T2"/>
    <mergeCell ref="G3:H3"/>
    <mergeCell ref="M3:N3"/>
    <mergeCell ref="O3:P3"/>
    <mergeCell ref="Q3:R3"/>
    <mergeCell ref="S3:T3"/>
    <mergeCell ref="Q16:T16"/>
    <mergeCell ref="A17:B18"/>
    <mergeCell ref="C17:D18"/>
    <mergeCell ref="E17:F18"/>
    <mergeCell ref="G17:H17"/>
    <mergeCell ref="I17:J18"/>
    <mergeCell ref="K17:L18"/>
    <mergeCell ref="M17:N17"/>
    <mergeCell ref="O17:P17"/>
    <mergeCell ref="Q17:R17"/>
    <mergeCell ref="S17:T17"/>
    <mergeCell ref="G18:H18"/>
    <mergeCell ref="M18:N18"/>
    <mergeCell ref="O18:P18"/>
    <mergeCell ref="Q18:R18"/>
    <mergeCell ref="S18:T18"/>
    <mergeCell ref="A21:A22"/>
    <mergeCell ref="Q32:T32"/>
    <mergeCell ref="A33:B35"/>
    <mergeCell ref="C33:D35"/>
    <mergeCell ref="E33:J33"/>
    <mergeCell ref="K33:L33"/>
    <mergeCell ref="M33:T33"/>
    <mergeCell ref="E34:F34"/>
    <mergeCell ref="G34:H34"/>
    <mergeCell ref="I34:J34"/>
    <mergeCell ref="K34:L34"/>
    <mergeCell ref="M34:N34"/>
    <mergeCell ref="O34:P34"/>
    <mergeCell ref="Q34:R34"/>
    <mergeCell ref="S34:T34"/>
    <mergeCell ref="E35:F35"/>
    <mergeCell ref="G35:H35"/>
    <mergeCell ref="I35:J35"/>
    <mergeCell ref="K35:L35"/>
    <mergeCell ref="M35:N35"/>
    <mergeCell ref="O35:P35"/>
    <mergeCell ref="Q35:R35"/>
    <mergeCell ref="S35:T35"/>
    <mergeCell ref="A38:A39"/>
    <mergeCell ref="K38:K39"/>
    <mergeCell ref="M38:M39"/>
    <mergeCell ref="O38:O39"/>
    <mergeCell ref="Q38:Q39"/>
    <mergeCell ref="S38:S39"/>
  </mergeCells>
  <printOptions/>
  <pageMargins left="0.7874015748031497" right="0.7086614173228347" top="0.3937007874015748" bottom="0.3937007874015748" header="0.5118110236220472" footer="0.1968503937007874"/>
  <pageSetup horizontalDpi="600" verticalDpi="600" orientation="landscape" paperSize="9" scale="91" r:id="rId1"/>
  <headerFooter alignWithMargins="0">
    <oddFooter>&amp;L&amp;"ＭＳ Ｐ明朝,標準"&amp;10－３２－</oddFooter>
  </headerFooter>
</worksheet>
</file>

<file path=xl/worksheets/sheet4.xml><?xml version="1.0" encoding="utf-8"?>
<worksheet xmlns="http://schemas.openxmlformats.org/spreadsheetml/2006/main" xmlns:r="http://schemas.openxmlformats.org/officeDocument/2006/relationships">
  <dimension ref="A1:AE42"/>
  <sheetViews>
    <sheetView view="pageBreakPreview" zoomScaleNormal="75" zoomScaleSheetLayoutView="100" workbookViewId="0" topLeftCell="A10">
      <selection activeCell="G34" sqref="G34"/>
    </sheetView>
  </sheetViews>
  <sheetFormatPr defaultColWidth="9.00390625" defaultRowHeight="13.5"/>
  <cols>
    <col min="1" max="1" width="4.125" style="2" customWidth="1"/>
    <col min="2" max="2" width="5.125" style="2" customWidth="1"/>
    <col min="3" max="3" width="6.00390625" style="2" customWidth="1"/>
    <col min="4" max="6" width="6.625" style="2" customWidth="1"/>
    <col min="7" max="7" width="7.625" style="2" customWidth="1"/>
    <col min="8" max="8" width="6.625" style="2" customWidth="1"/>
    <col min="9" max="9" width="7.625" style="2" customWidth="1"/>
    <col min="10" max="27" width="6.625" style="2" customWidth="1"/>
    <col min="28" max="30" width="7.125" style="2" customWidth="1"/>
    <col min="31" max="16384" width="9.00390625" style="2" customWidth="1"/>
  </cols>
  <sheetData>
    <row r="1" spans="1:30" ht="16.5" customHeight="1">
      <c r="A1" s="3" t="s">
        <v>157</v>
      </c>
      <c r="B1" s="3"/>
      <c r="C1" s="3"/>
      <c r="D1" s="3"/>
      <c r="E1" s="3"/>
      <c r="Y1" s="296"/>
      <c r="Z1" s="298" t="s">
        <v>366</v>
      </c>
      <c r="AA1" s="298"/>
      <c r="AD1" s="296"/>
    </row>
    <row r="2" spans="1:30" ht="18" customHeight="1">
      <c r="A2" s="299" t="s">
        <v>165</v>
      </c>
      <c r="B2" s="300"/>
      <c r="C2" s="301"/>
      <c r="D2" s="302" t="s">
        <v>375</v>
      </c>
      <c r="E2" s="302"/>
      <c r="F2" s="303"/>
      <c r="G2" s="304" t="s">
        <v>299</v>
      </c>
      <c r="H2" s="302"/>
      <c r="I2" s="303"/>
      <c r="J2" s="304" t="s">
        <v>190</v>
      </c>
      <c r="K2" s="302"/>
      <c r="L2" s="303"/>
      <c r="M2" s="305" t="s">
        <v>335</v>
      </c>
      <c r="N2" s="302"/>
      <c r="O2" s="303"/>
      <c r="P2" s="305" t="s">
        <v>271</v>
      </c>
      <c r="Q2" s="302"/>
      <c r="R2" s="303"/>
      <c r="S2" s="305" t="s">
        <v>240</v>
      </c>
      <c r="T2" s="302"/>
      <c r="U2" s="303"/>
      <c r="V2" s="305" t="s">
        <v>414</v>
      </c>
      <c r="W2" s="302"/>
      <c r="X2" s="303"/>
      <c r="Y2" s="305" t="s">
        <v>255</v>
      </c>
      <c r="Z2" s="302"/>
      <c r="AA2" s="306"/>
      <c r="AD2" s="296"/>
    </row>
    <row r="3" spans="1:29" ht="18" customHeight="1">
      <c r="A3" s="307"/>
      <c r="B3" s="308"/>
      <c r="C3" s="309"/>
      <c r="D3" s="310"/>
      <c r="E3" s="310"/>
      <c r="F3" s="311"/>
      <c r="G3" s="312"/>
      <c r="H3" s="310"/>
      <c r="I3" s="311"/>
      <c r="J3" s="312"/>
      <c r="K3" s="310"/>
      <c r="L3" s="311"/>
      <c r="M3" s="312"/>
      <c r="N3" s="310"/>
      <c r="O3" s="311"/>
      <c r="P3" s="312"/>
      <c r="Q3" s="310"/>
      <c r="R3" s="311"/>
      <c r="S3" s="312"/>
      <c r="T3" s="310"/>
      <c r="U3" s="311"/>
      <c r="V3" s="312"/>
      <c r="W3" s="310"/>
      <c r="X3" s="311"/>
      <c r="Y3" s="312"/>
      <c r="Z3" s="310"/>
      <c r="AA3" s="313"/>
      <c r="AC3" s="296"/>
    </row>
    <row r="4" spans="1:27" ht="18" customHeight="1">
      <c r="A4" s="314" t="s">
        <v>85</v>
      </c>
      <c r="B4" s="315"/>
      <c r="C4" s="316"/>
      <c r="D4" s="317" t="s">
        <v>130</v>
      </c>
      <c r="E4" s="318" t="s">
        <v>443</v>
      </c>
      <c r="F4" s="319" t="s">
        <v>244</v>
      </c>
      <c r="G4" s="320" t="s">
        <v>130</v>
      </c>
      <c r="H4" s="318" t="s">
        <v>443</v>
      </c>
      <c r="I4" s="319" t="s">
        <v>244</v>
      </c>
      <c r="J4" s="320" t="s">
        <v>130</v>
      </c>
      <c r="K4" s="318" t="s">
        <v>443</v>
      </c>
      <c r="L4" s="319" t="s">
        <v>244</v>
      </c>
      <c r="M4" s="320" t="s">
        <v>130</v>
      </c>
      <c r="N4" s="318" t="s">
        <v>443</v>
      </c>
      <c r="O4" s="319" t="s">
        <v>244</v>
      </c>
      <c r="P4" s="320" t="s">
        <v>130</v>
      </c>
      <c r="Q4" s="318" t="s">
        <v>443</v>
      </c>
      <c r="R4" s="319" t="s">
        <v>244</v>
      </c>
      <c r="S4" s="320" t="s">
        <v>130</v>
      </c>
      <c r="T4" s="318" t="s">
        <v>443</v>
      </c>
      <c r="U4" s="319" t="s">
        <v>244</v>
      </c>
      <c r="V4" s="320" t="s">
        <v>130</v>
      </c>
      <c r="W4" s="318" t="s">
        <v>443</v>
      </c>
      <c r="X4" s="319" t="s">
        <v>244</v>
      </c>
      <c r="Y4" s="320" t="s">
        <v>130</v>
      </c>
      <c r="Z4" s="318" t="s">
        <v>443</v>
      </c>
      <c r="AA4" s="321" t="s">
        <v>244</v>
      </c>
    </row>
    <row r="5" spans="1:27" ht="18" customHeight="1">
      <c r="A5" s="322" t="s">
        <v>142</v>
      </c>
      <c r="B5" s="323"/>
      <c r="C5" s="324"/>
      <c r="D5" s="112">
        <v>15660</v>
      </c>
      <c r="E5" s="325">
        <v>16520</v>
      </c>
      <c r="F5" s="326">
        <v>17590</v>
      </c>
      <c r="G5" s="327">
        <v>15710</v>
      </c>
      <c r="H5" s="328">
        <v>16610</v>
      </c>
      <c r="I5" s="329">
        <v>17630</v>
      </c>
      <c r="J5" s="327">
        <v>47390</v>
      </c>
      <c r="K5" s="328">
        <v>48060</v>
      </c>
      <c r="L5" s="329">
        <v>48510</v>
      </c>
      <c r="M5" s="327">
        <v>5.85</v>
      </c>
      <c r="N5" s="328">
        <v>6.06</v>
      </c>
      <c r="O5" s="329">
        <v>5.89</v>
      </c>
      <c r="P5" s="327">
        <v>36.89</v>
      </c>
      <c r="Q5" s="328">
        <v>40.74</v>
      </c>
      <c r="R5" s="329">
        <v>39.78</v>
      </c>
      <c r="S5" s="327">
        <v>118.1</v>
      </c>
      <c r="T5" s="328">
        <v>128.08</v>
      </c>
      <c r="U5" s="329">
        <v>126.24</v>
      </c>
      <c r="V5" s="327">
        <v>12.15</v>
      </c>
      <c r="W5" s="328">
        <v>13.98</v>
      </c>
      <c r="X5" s="329">
        <v>14.37</v>
      </c>
      <c r="Y5" s="330">
        <v>0.52</v>
      </c>
      <c r="Z5" s="325">
        <v>0.48</v>
      </c>
      <c r="AA5" s="331">
        <v>0.47</v>
      </c>
    </row>
    <row r="6" spans="1:27" ht="18" customHeight="1">
      <c r="A6" s="332"/>
      <c r="B6" s="333" t="s">
        <v>140</v>
      </c>
      <c r="C6" s="334"/>
      <c r="D6" s="118">
        <v>10440</v>
      </c>
      <c r="E6" s="335">
        <v>11880</v>
      </c>
      <c r="F6" s="336">
        <v>12230</v>
      </c>
      <c r="G6" s="337">
        <v>10460</v>
      </c>
      <c r="H6" s="338">
        <v>11910</v>
      </c>
      <c r="I6" s="339">
        <v>12260</v>
      </c>
      <c r="J6" s="337">
        <v>35690</v>
      </c>
      <c r="K6" s="338">
        <v>37640</v>
      </c>
      <c r="L6" s="339">
        <v>37110</v>
      </c>
      <c r="M6" s="337">
        <v>6.99</v>
      </c>
      <c r="N6" s="338">
        <v>7.13</v>
      </c>
      <c r="O6" s="339">
        <v>6.9</v>
      </c>
      <c r="P6" s="337">
        <v>45.16</v>
      </c>
      <c r="Q6" s="338">
        <v>48.6</v>
      </c>
      <c r="R6" s="339">
        <v>47.37</v>
      </c>
      <c r="S6" s="337">
        <v>150.08</v>
      </c>
      <c r="T6" s="338">
        <v>156.34</v>
      </c>
      <c r="U6" s="339">
        <v>154.11</v>
      </c>
      <c r="V6" s="337">
        <v>13.22</v>
      </c>
      <c r="W6" s="338">
        <v>15.34</v>
      </c>
      <c r="X6" s="339">
        <v>15.62</v>
      </c>
      <c r="Y6" s="340">
        <v>0.49</v>
      </c>
      <c r="Z6" s="335">
        <v>0.44</v>
      </c>
      <c r="AA6" s="341">
        <v>0.44</v>
      </c>
    </row>
    <row r="7" spans="1:30" ht="18" customHeight="1">
      <c r="A7" s="342"/>
      <c r="B7" s="343" t="s">
        <v>106</v>
      </c>
      <c r="C7" s="344"/>
      <c r="D7" s="345">
        <v>5110</v>
      </c>
      <c r="E7" s="346">
        <v>4600</v>
      </c>
      <c r="F7" s="347">
        <v>5220</v>
      </c>
      <c r="G7" s="348">
        <v>5140</v>
      </c>
      <c r="H7" s="349">
        <v>4660</v>
      </c>
      <c r="I7" s="350">
        <v>5240</v>
      </c>
      <c r="J7" s="348">
        <v>11510</v>
      </c>
      <c r="K7" s="349">
        <v>10380</v>
      </c>
      <c r="L7" s="350">
        <v>11220</v>
      </c>
      <c r="M7" s="348">
        <v>3.5</v>
      </c>
      <c r="N7" s="349">
        <v>3.27</v>
      </c>
      <c r="O7" s="350">
        <v>3.5</v>
      </c>
      <c r="P7" s="348">
        <v>19.96</v>
      </c>
      <c r="Q7" s="349">
        <v>20.44</v>
      </c>
      <c r="R7" s="350">
        <v>21.97</v>
      </c>
      <c r="S7" s="348">
        <v>52.69</v>
      </c>
      <c r="T7" s="349">
        <v>55.12</v>
      </c>
      <c r="U7" s="350">
        <v>60.88</v>
      </c>
      <c r="V7" s="348">
        <v>8.86</v>
      </c>
      <c r="W7" s="349">
        <v>9.06</v>
      </c>
      <c r="X7" s="350">
        <v>10.22</v>
      </c>
      <c r="Y7" s="351">
        <v>0.64</v>
      </c>
      <c r="Z7" s="346">
        <v>0.69</v>
      </c>
      <c r="AA7" s="352">
        <v>0.61</v>
      </c>
      <c r="AD7" s="296"/>
    </row>
    <row r="8" spans="1:27" ht="18" customHeight="1">
      <c r="A8" s="322" t="s">
        <v>380</v>
      </c>
      <c r="B8" s="323"/>
      <c r="C8" s="324"/>
      <c r="D8" s="112">
        <v>14870</v>
      </c>
      <c r="E8" s="325">
        <v>15760</v>
      </c>
      <c r="F8" s="326">
        <v>16930</v>
      </c>
      <c r="G8" s="327">
        <v>14920</v>
      </c>
      <c r="H8" s="328">
        <v>15840</v>
      </c>
      <c r="I8" s="329">
        <v>16980</v>
      </c>
      <c r="J8" s="327">
        <v>45050</v>
      </c>
      <c r="K8" s="328">
        <v>45820</v>
      </c>
      <c r="L8" s="329">
        <v>46220</v>
      </c>
      <c r="M8" s="327">
        <v>5.84</v>
      </c>
      <c r="N8" s="328">
        <v>6.04</v>
      </c>
      <c r="O8" s="329">
        <v>5.87</v>
      </c>
      <c r="P8" s="327">
        <v>36.8</v>
      </c>
      <c r="Q8" s="328">
        <v>40.58</v>
      </c>
      <c r="R8" s="329">
        <v>39.56</v>
      </c>
      <c r="S8" s="327">
        <v>115.84</v>
      </c>
      <c r="T8" s="328">
        <v>126.79</v>
      </c>
      <c r="U8" s="329">
        <v>124.22</v>
      </c>
      <c r="V8" s="327">
        <v>12.12</v>
      </c>
      <c r="W8" s="328">
        <v>13.94</v>
      </c>
      <c r="X8" s="329">
        <v>14.43</v>
      </c>
      <c r="Y8" s="330">
        <v>0.52</v>
      </c>
      <c r="Z8" s="325">
        <v>0.48</v>
      </c>
      <c r="AA8" s="331">
        <v>0.47</v>
      </c>
    </row>
    <row r="9" spans="1:27" ht="18" customHeight="1">
      <c r="A9" s="332"/>
      <c r="B9" s="333" t="s">
        <v>140</v>
      </c>
      <c r="C9" s="334"/>
      <c r="D9" s="118">
        <v>9800</v>
      </c>
      <c r="E9" s="335">
        <v>11220</v>
      </c>
      <c r="F9" s="336">
        <v>11650</v>
      </c>
      <c r="G9" s="337">
        <v>9810</v>
      </c>
      <c r="H9" s="338">
        <v>11250</v>
      </c>
      <c r="I9" s="339">
        <v>11680</v>
      </c>
      <c r="J9" s="337">
        <v>33640</v>
      </c>
      <c r="K9" s="338">
        <v>35620</v>
      </c>
      <c r="L9" s="339">
        <v>35020</v>
      </c>
      <c r="M9" s="337">
        <v>7.03</v>
      </c>
      <c r="N9" s="338">
        <v>7.16</v>
      </c>
      <c r="O9" s="339">
        <v>6.93</v>
      </c>
      <c r="P9" s="337">
        <v>45.42</v>
      </c>
      <c r="Q9" s="338">
        <v>48.77</v>
      </c>
      <c r="R9" s="339">
        <v>47.4</v>
      </c>
      <c r="S9" s="337">
        <v>148.56</v>
      </c>
      <c r="T9" s="338">
        <v>155.87</v>
      </c>
      <c r="U9" s="339">
        <v>152.64</v>
      </c>
      <c r="V9" s="337">
        <v>13.23</v>
      </c>
      <c r="W9" s="338">
        <v>15.37</v>
      </c>
      <c r="X9" s="339">
        <v>15.78</v>
      </c>
      <c r="Y9" s="340">
        <v>0.49</v>
      </c>
      <c r="Z9" s="335">
        <v>0.44</v>
      </c>
      <c r="AA9" s="341">
        <v>0.43</v>
      </c>
    </row>
    <row r="10" spans="1:27" ht="18" customHeight="1">
      <c r="A10" s="342"/>
      <c r="B10" s="343" t="s">
        <v>106</v>
      </c>
      <c r="C10" s="344"/>
      <c r="D10" s="345">
        <v>4980</v>
      </c>
      <c r="E10" s="346">
        <v>4500</v>
      </c>
      <c r="F10" s="347">
        <v>5140</v>
      </c>
      <c r="G10" s="348">
        <v>5010</v>
      </c>
      <c r="H10" s="349">
        <v>4550</v>
      </c>
      <c r="I10" s="350">
        <v>5160</v>
      </c>
      <c r="J10" s="348">
        <v>11220</v>
      </c>
      <c r="K10" s="349">
        <v>10160</v>
      </c>
      <c r="L10" s="350">
        <v>11020</v>
      </c>
      <c r="M10" s="348">
        <v>3.49</v>
      </c>
      <c r="N10" s="349">
        <v>3.25</v>
      </c>
      <c r="O10" s="350">
        <v>3.48</v>
      </c>
      <c r="P10" s="348">
        <v>19.84</v>
      </c>
      <c r="Q10" s="349">
        <v>20.13</v>
      </c>
      <c r="R10" s="350">
        <v>21.8</v>
      </c>
      <c r="S10" s="348">
        <v>51.45</v>
      </c>
      <c r="T10" s="349">
        <v>54.21</v>
      </c>
      <c r="U10" s="350">
        <v>59.86</v>
      </c>
      <c r="V10" s="348">
        <v>8.8</v>
      </c>
      <c r="W10" s="349">
        <v>8.91</v>
      </c>
      <c r="X10" s="350">
        <v>10.17</v>
      </c>
      <c r="Y10" s="351">
        <v>0.65</v>
      </c>
      <c r="Z10" s="346">
        <v>0.69</v>
      </c>
      <c r="AA10" s="352">
        <v>0.62</v>
      </c>
    </row>
    <row r="11" spans="1:30" ht="18" customHeight="1">
      <c r="A11" s="353" t="s">
        <v>395</v>
      </c>
      <c r="B11" s="354"/>
      <c r="C11" s="355"/>
      <c r="D11" s="112">
        <v>20</v>
      </c>
      <c r="E11" s="325" t="s">
        <v>315</v>
      </c>
      <c r="F11" s="326" t="s">
        <v>315</v>
      </c>
      <c r="G11" s="327">
        <v>20</v>
      </c>
      <c r="H11" s="325" t="s">
        <v>315</v>
      </c>
      <c r="I11" s="326" t="s">
        <v>315</v>
      </c>
      <c r="J11" s="327">
        <v>80</v>
      </c>
      <c r="K11" s="325" t="s">
        <v>315</v>
      </c>
      <c r="L11" s="326" t="s">
        <v>315</v>
      </c>
      <c r="M11" s="327">
        <v>8.5</v>
      </c>
      <c r="N11" s="325" t="s">
        <v>315</v>
      </c>
      <c r="O11" s="326" t="s">
        <v>315</v>
      </c>
      <c r="P11" s="327">
        <v>53</v>
      </c>
      <c r="Q11" s="325" t="s">
        <v>315</v>
      </c>
      <c r="R11" s="326" t="s">
        <v>315</v>
      </c>
      <c r="S11" s="327">
        <v>168.5</v>
      </c>
      <c r="T11" s="325" t="s">
        <v>315</v>
      </c>
      <c r="U11" s="326" t="s">
        <v>315</v>
      </c>
      <c r="V11" s="327">
        <v>10.6</v>
      </c>
      <c r="W11" s="325" t="s">
        <v>315</v>
      </c>
      <c r="X11" s="326" t="s">
        <v>315</v>
      </c>
      <c r="Y11" s="330">
        <v>0.59</v>
      </c>
      <c r="Z11" s="325" t="s">
        <v>315</v>
      </c>
      <c r="AA11" s="331" t="s">
        <v>315</v>
      </c>
      <c r="AB11" s="296"/>
      <c r="AD11" s="296"/>
    </row>
    <row r="12" spans="1:30" ht="18" customHeight="1">
      <c r="A12" s="332"/>
      <c r="B12" s="333" t="s">
        <v>140</v>
      </c>
      <c r="C12" s="334"/>
      <c r="D12" s="118">
        <v>20</v>
      </c>
      <c r="E12" s="335" t="s">
        <v>315</v>
      </c>
      <c r="F12" s="336" t="s">
        <v>315</v>
      </c>
      <c r="G12" s="337">
        <v>20</v>
      </c>
      <c r="H12" s="335" t="s">
        <v>315</v>
      </c>
      <c r="I12" s="336" t="s">
        <v>315</v>
      </c>
      <c r="J12" s="337">
        <v>80</v>
      </c>
      <c r="K12" s="335" t="s">
        <v>315</v>
      </c>
      <c r="L12" s="336" t="s">
        <v>315</v>
      </c>
      <c r="M12" s="337">
        <v>8.5</v>
      </c>
      <c r="N12" s="335" t="s">
        <v>315</v>
      </c>
      <c r="O12" s="336" t="s">
        <v>315</v>
      </c>
      <c r="P12" s="337">
        <v>53</v>
      </c>
      <c r="Q12" s="335" t="s">
        <v>315</v>
      </c>
      <c r="R12" s="336" t="s">
        <v>315</v>
      </c>
      <c r="S12" s="337">
        <v>168.5</v>
      </c>
      <c r="T12" s="335" t="s">
        <v>315</v>
      </c>
      <c r="U12" s="336" t="s">
        <v>315</v>
      </c>
      <c r="V12" s="337">
        <v>10.6</v>
      </c>
      <c r="W12" s="335" t="s">
        <v>315</v>
      </c>
      <c r="X12" s="336" t="s">
        <v>315</v>
      </c>
      <c r="Y12" s="340">
        <v>0.59</v>
      </c>
      <c r="Z12" s="335" t="s">
        <v>315</v>
      </c>
      <c r="AA12" s="341" t="s">
        <v>315</v>
      </c>
      <c r="AB12" s="296"/>
      <c r="AD12" s="296"/>
    </row>
    <row r="13" spans="1:28" ht="18" customHeight="1">
      <c r="A13" s="342"/>
      <c r="B13" s="343" t="s">
        <v>106</v>
      </c>
      <c r="C13" s="344"/>
      <c r="D13" s="345" t="s">
        <v>315</v>
      </c>
      <c r="E13" s="346" t="s">
        <v>315</v>
      </c>
      <c r="F13" s="347" t="s">
        <v>315</v>
      </c>
      <c r="G13" s="348" t="s">
        <v>315</v>
      </c>
      <c r="H13" s="346" t="s">
        <v>315</v>
      </c>
      <c r="I13" s="347" t="s">
        <v>315</v>
      </c>
      <c r="J13" s="348" t="s">
        <v>315</v>
      </c>
      <c r="K13" s="346" t="s">
        <v>315</v>
      </c>
      <c r="L13" s="347" t="s">
        <v>315</v>
      </c>
      <c r="M13" s="348" t="s">
        <v>315</v>
      </c>
      <c r="N13" s="346" t="s">
        <v>315</v>
      </c>
      <c r="O13" s="347" t="s">
        <v>315</v>
      </c>
      <c r="P13" s="348" t="s">
        <v>315</v>
      </c>
      <c r="Q13" s="346" t="s">
        <v>315</v>
      </c>
      <c r="R13" s="347" t="s">
        <v>315</v>
      </c>
      <c r="S13" s="348" t="s">
        <v>315</v>
      </c>
      <c r="T13" s="346" t="s">
        <v>315</v>
      </c>
      <c r="U13" s="347" t="s">
        <v>315</v>
      </c>
      <c r="V13" s="348" t="s">
        <v>315</v>
      </c>
      <c r="W13" s="346" t="s">
        <v>315</v>
      </c>
      <c r="X13" s="347" t="s">
        <v>315</v>
      </c>
      <c r="Y13" s="351" t="s">
        <v>315</v>
      </c>
      <c r="Z13" s="346" t="s">
        <v>315</v>
      </c>
      <c r="AA13" s="352" t="s">
        <v>315</v>
      </c>
      <c r="AB13" s="296"/>
    </row>
    <row r="14" spans="1:30" ht="18" customHeight="1">
      <c r="A14" s="353" t="s">
        <v>237</v>
      </c>
      <c r="B14" s="354"/>
      <c r="C14" s="355"/>
      <c r="D14" s="112">
        <v>770</v>
      </c>
      <c r="E14" s="325">
        <v>760</v>
      </c>
      <c r="F14" s="326">
        <v>650</v>
      </c>
      <c r="G14" s="327">
        <v>770</v>
      </c>
      <c r="H14" s="328">
        <v>760</v>
      </c>
      <c r="I14" s="329">
        <v>650</v>
      </c>
      <c r="J14" s="327">
        <v>2270</v>
      </c>
      <c r="K14" s="328">
        <v>2240</v>
      </c>
      <c r="L14" s="329">
        <v>2290</v>
      </c>
      <c r="M14" s="327">
        <v>5.99</v>
      </c>
      <c r="N14" s="328">
        <v>6.31</v>
      </c>
      <c r="O14" s="329">
        <v>6.47</v>
      </c>
      <c r="P14" s="327">
        <v>38.31</v>
      </c>
      <c r="Q14" s="328">
        <v>44.16</v>
      </c>
      <c r="R14" s="329">
        <v>45.44</v>
      </c>
      <c r="S14" s="327">
        <v>161</v>
      </c>
      <c r="T14" s="328">
        <v>154.94</v>
      </c>
      <c r="U14" s="329">
        <v>177.93</v>
      </c>
      <c r="V14" s="327">
        <v>12.89</v>
      </c>
      <c r="W14" s="328">
        <v>14.98</v>
      </c>
      <c r="X14" s="329">
        <v>12.99</v>
      </c>
      <c r="Y14" s="356">
        <v>0.5</v>
      </c>
      <c r="Z14" s="328">
        <v>0.47</v>
      </c>
      <c r="AA14" s="357">
        <v>0.54</v>
      </c>
      <c r="AD14" s="296"/>
    </row>
    <row r="15" spans="1:27" ht="18" customHeight="1">
      <c r="A15" s="332"/>
      <c r="B15" s="333" t="s">
        <v>22</v>
      </c>
      <c r="C15" s="334"/>
      <c r="D15" s="118">
        <v>630</v>
      </c>
      <c r="E15" s="335">
        <v>660</v>
      </c>
      <c r="F15" s="336">
        <v>580</v>
      </c>
      <c r="G15" s="337">
        <v>630</v>
      </c>
      <c r="H15" s="338">
        <v>660</v>
      </c>
      <c r="I15" s="339">
        <v>580</v>
      </c>
      <c r="J15" s="337">
        <v>1970</v>
      </c>
      <c r="K15" s="338">
        <v>2020</v>
      </c>
      <c r="L15" s="339">
        <v>2090</v>
      </c>
      <c r="M15" s="337">
        <v>6.39</v>
      </c>
      <c r="N15" s="338">
        <v>6.63</v>
      </c>
      <c r="O15" s="339">
        <v>6.62</v>
      </c>
      <c r="P15" s="337">
        <v>41.02</v>
      </c>
      <c r="Q15" s="338">
        <v>45.69</v>
      </c>
      <c r="R15" s="339">
        <v>46.82</v>
      </c>
      <c r="S15" s="337">
        <v>173.25</v>
      </c>
      <c r="T15" s="338">
        <v>164.31</v>
      </c>
      <c r="U15" s="339">
        <v>183.61</v>
      </c>
      <c r="V15" s="337">
        <v>13.14</v>
      </c>
      <c r="W15" s="338">
        <v>14.92</v>
      </c>
      <c r="X15" s="339">
        <v>13</v>
      </c>
      <c r="Y15" s="337">
        <v>0.49</v>
      </c>
      <c r="Z15" s="338">
        <v>0.46</v>
      </c>
      <c r="AA15" s="358">
        <v>0.54</v>
      </c>
    </row>
    <row r="16" spans="1:27" ht="18" customHeight="1">
      <c r="A16" s="359"/>
      <c r="B16" s="360" t="s">
        <v>386</v>
      </c>
      <c r="C16" s="361"/>
      <c r="D16" s="123">
        <v>130</v>
      </c>
      <c r="E16" s="362">
        <v>100</v>
      </c>
      <c r="F16" s="363">
        <v>70</v>
      </c>
      <c r="G16" s="364">
        <v>130</v>
      </c>
      <c r="H16" s="365">
        <v>100</v>
      </c>
      <c r="I16" s="366">
        <v>70</v>
      </c>
      <c r="J16" s="364">
        <v>290</v>
      </c>
      <c r="K16" s="365">
        <v>230</v>
      </c>
      <c r="L16" s="366">
        <v>200</v>
      </c>
      <c r="M16" s="364">
        <v>3.99</v>
      </c>
      <c r="N16" s="365">
        <v>4.24</v>
      </c>
      <c r="O16" s="366">
        <v>5.26</v>
      </c>
      <c r="P16" s="364">
        <v>24.94</v>
      </c>
      <c r="Q16" s="365">
        <v>34.32</v>
      </c>
      <c r="R16" s="366">
        <v>34.47</v>
      </c>
      <c r="S16" s="364">
        <v>100.59</v>
      </c>
      <c r="T16" s="365">
        <v>94.69</v>
      </c>
      <c r="U16" s="366">
        <v>132.91</v>
      </c>
      <c r="V16" s="364">
        <v>11.14</v>
      </c>
      <c r="W16" s="365">
        <v>15.57</v>
      </c>
      <c r="X16" s="366">
        <v>12.84</v>
      </c>
      <c r="Y16" s="364">
        <v>0.56</v>
      </c>
      <c r="Z16" s="365">
        <v>0.52</v>
      </c>
      <c r="AA16" s="367">
        <v>0.51</v>
      </c>
    </row>
    <row r="17" s="80" customFormat="1" ht="16.5" customHeight="1">
      <c r="A17" s="80" t="s">
        <v>77</v>
      </c>
    </row>
    <row r="18" ht="16.5" customHeight="1">
      <c r="Q18" s="2" t="s">
        <v>83</v>
      </c>
    </row>
    <row r="19" spans="1:31" ht="16.5" customHeight="1">
      <c r="A19" s="3" t="s">
        <v>304</v>
      </c>
      <c r="B19" s="3"/>
      <c r="C19" s="3"/>
      <c r="D19" s="3"/>
      <c r="V19" s="298"/>
      <c r="W19" s="296"/>
      <c r="X19" s="298" t="s">
        <v>289</v>
      </c>
      <c r="Y19" s="296"/>
      <c r="Z19" s="298"/>
      <c r="AA19" s="298"/>
      <c r="AB19" s="298"/>
      <c r="AC19" s="298"/>
      <c r="AD19" s="298"/>
      <c r="AE19" s="296"/>
    </row>
    <row r="20" spans="1:31" ht="18" customHeight="1">
      <c r="A20" s="368" t="s">
        <v>218</v>
      </c>
      <c r="B20" s="302"/>
      <c r="C20" s="369"/>
      <c r="D20" s="370" t="s">
        <v>382</v>
      </c>
      <c r="E20" s="371"/>
      <c r="F20" s="371" t="s">
        <v>287</v>
      </c>
      <c r="G20" s="371"/>
      <c r="H20" s="371"/>
      <c r="I20" s="371"/>
      <c r="J20" s="372" t="s">
        <v>2</v>
      </c>
      <c r="K20" s="370"/>
      <c r="L20" s="371" t="s">
        <v>420</v>
      </c>
      <c r="M20" s="371"/>
      <c r="N20" s="372" t="s">
        <v>30</v>
      </c>
      <c r="O20" s="370"/>
      <c r="P20" s="373" t="s">
        <v>306</v>
      </c>
      <c r="Q20" s="374"/>
      <c r="R20" s="374"/>
      <c r="S20" s="374"/>
      <c r="T20" s="374"/>
      <c r="U20" s="374"/>
      <c r="V20" s="374"/>
      <c r="W20" s="374"/>
      <c r="X20" s="374"/>
      <c r="Y20" s="375"/>
      <c r="Z20" s="296"/>
      <c r="AA20" s="296"/>
      <c r="AB20" s="296"/>
      <c r="AC20" s="296"/>
      <c r="AD20" s="296"/>
      <c r="AE20" s="296"/>
    </row>
    <row r="21" spans="1:31" ht="18" customHeight="1">
      <c r="A21" s="376"/>
      <c r="B21" s="377"/>
      <c r="C21" s="378"/>
      <c r="D21" s="379" t="s">
        <v>329</v>
      </c>
      <c r="E21" s="380" t="s">
        <v>31</v>
      </c>
      <c r="F21" s="381" t="s">
        <v>108</v>
      </c>
      <c r="G21" s="382"/>
      <c r="H21" s="383" t="s">
        <v>119</v>
      </c>
      <c r="I21" s="384"/>
      <c r="J21" s="385" t="s">
        <v>329</v>
      </c>
      <c r="K21" s="386" t="s">
        <v>31</v>
      </c>
      <c r="L21" s="385" t="s">
        <v>329</v>
      </c>
      <c r="M21" s="386" t="s">
        <v>31</v>
      </c>
      <c r="N21" s="385" t="s">
        <v>329</v>
      </c>
      <c r="O21" s="380" t="s">
        <v>31</v>
      </c>
      <c r="P21" s="387" t="s">
        <v>277</v>
      </c>
      <c r="Q21" s="388"/>
      <c r="R21" s="388"/>
      <c r="S21" s="388"/>
      <c r="T21" s="388"/>
      <c r="U21" s="388"/>
      <c r="V21" s="389"/>
      <c r="W21" s="387" t="s">
        <v>363</v>
      </c>
      <c r="X21" s="389"/>
      <c r="Y21" s="390" t="s">
        <v>387</v>
      </c>
      <c r="Z21" s="377"/>
      <c r="AA21" s="377"/>
      <c r="AB21" s="391"/>
      <c r="AC21" s="377"/>
      <c r="AD21" s="392"/>
      <c r="AE21" s="391"/>
    </row>
    <row r="22" spans="1:31" ht="17.25" customHeight="1">
      <c r="A22" s="393"/>
      <c r="B22" s="310"/>
      <c r="C22" s="394"/>
      <c r="D22" s="395"/>
      <c r="E22" s="396"/>
      <c r="F22" s="397" t="s">
        <v>258</v>
      </c>
      <c r="G22" s="398" t="s">
        <v>424</v>
      </c>
      <c r="H22" s="399" t="s">
        <v>258</v>
      </c>
      <c r="I22" s="398" t="s">
        <v>379</v>
      </c>
      <c r="J22" s="400"/>
      <c r="K22" s="401"/>
      <c r="L22" s="400"/>
      <c r="M22" s="401"/>
      <c r="N22" s="400"/>
      <c r="O22" s="396"/>
      <c r="P22" s="402" t="s">
        <v>12</v>
      </c>
      <c r="Q22" s="403" t="s">
        <v>245</v>
      </c>
      <c r="R22" s="404" t="s">
        <v>58</v>
      </c>
      <c r="S22" s="405" t="s">
        <v>50</v>
      </c>
      <c r="T22" s="403" t="s">
        <v>219</v>
      </c>
      <c r="U22" s="406" t="s">
        <v>268</v>
      </c>
      <c r="V22" s="407" t="s">
        <v>3</v>
      </c>
      <c r="W22" s="402" t="s">
        <v>267</v>
      </c>
      <c r="X22" s="408" t="s">
        <v>440</v>
      </c>
      <c r="Y22" s="409"/>
      <c r="Z22" s="377"/>
      <c r="AA22" s="377"/>
      <c r="AB22" s="391"/>
      <c r="AC22" s="377"/>
      <c r="AD22" s="392"/>
      <c r="AE22" s="391"/>
    </row>
    <row r="23" spans="1:31" s="296" customFormat="1" ht="20.25" customHeight="1" hidden="1">
      <c r="A23" s="410" t="s">
        <v>409</v>
      </c>
      <c r="B23" s="411"/>
      <c r="C23" s="412"/>
      <c r="D23" s="413">
        <v>9755.9</v>
      </c>
      <c r="E23" s="414">
        <v>6716.8</v>
      </c>
      <c r="F23" s="415">
        <v>501.8</v>
      </c>
      <c r="G23" s="416" t="s">
        <v>13</v>
      </c>
      <c r="H23" s="413">
        <v>119.8</v>
      </c>
      <c r="I23" s="416" t="s">
        <v>315</v>
      </c>
      <c r="J23" s="417">
        <v>341.7</v>
      </c>
      <c r="K23" s="418">
        <v>282.1</v>
      </c>
      <c r="L23" s="417">
        <v>129.2</v>
      </c>
      <c r="M23" s="418">
        <v>289.2</v>
      </c>
      <c r="N23" s="417">
        <v>210.6</v>
      </c>
      <c r="O23" s="414">
        <v>175.5</v>
      </c>
      <c r="P23" s="417">
        <v>686.7</v>
      </c>
      <c r="Q23" s="419">
        <v>403.9</v>
      </c>
      <c r="R23" s="419">
        <v>203.5</v>
      </c>
      <c r="S23" s="419">
        <v>11</v>
      </c>
      <c r="T23" s="419">
        <v>74</v>
      </c>
      <c r="U23" s="419">
        <v>12.1</v>
      </c>
      <c r="V23" s="416">
        <v>31.8</v>
      </c>
      <c r="W23" s="420" t="s">
        <v>315</v>
      </c>
      <c r="X23" s="416" t="s">
        <v>315</v>
      </c>
      <c r="Y23" s="421" t="s">
        <v>315</v>
      </c>
      <c r="Z23" s="422"/>
      <c r="AA23" s="422"/>
      <c r="AB23" s="422"/>
      <c r="AC23" s="423"/>
      <c r="AD23" s="423"/>
      <c r="AE23" s="424"/>
    </row>
    <row r="24" spans="1:31" s="296" customFormat="1" ht="20.25" customHeight="1">
      <c r="A24" s="425" t="s">
        <v>197</v>
      </c>
      <c r="B24" s="426"/>
      <c r="C24" s="427"/>
      <c r="D24" s="428">
        <f aca="true" t="shared" si="0" ref="D24:M24">SUM(D25:D26)</f>
        <v>9937.099999999999</v>
      </c>
      <c r="E24" s="429">
        <f t="shared" si="0"/>
        <v>6355.8</v>
      </c>
      <c r="F24" s="430">
        <f t="shared" si="0"/>
        <v>164.3</v>
      </c>
      <c r="G24" s="431">
        <f t="shared" si="0"/>
        <v>384.5</v>
      </c>
      <c r="H24" s="428">
        <f t="shared" si="0"/>
        <v>31</v>
      </c>
      <c r="I24" s="431">
        <f t="shared" si="0"/>
        <v>64.4</v>
      </c>
      <c r="J24" s="430">
        <f t="shared" si="0"/>
        <v>358.8</v>
      </c>
      <c r="K24" s="431">
        <f t="shared" si="0"/>
        <v>245.5</v>
      </c>
      <c r="L24" s="430">
        <f t="shared" si="0"/>
        <v>134.9</v>
      </c>
      <c r="M24" s="431">
        <f t="shared" si="0"/>
        <v>333.3</v>
      </c>
      <c r="N24" s="430">
        <f aca="true" t="shared" si="1" ref="N24:V24">SUM(N25:N26)</f>
        <v>202.70000000000002</v>
      </c>
      <c r="O24" s="429">
        <f t="shared" si="1"/>
        <v>168</v>
      </c>
      <c r="P24" s="430">
        <f t="shared" si="1"/>
        <v>741.1</v>
      </c>
      <c r="Q24" s="432">
        <f t="shared" si="1"/>
        <v>422.9</v>
      </c>
      <c r="R24" s="432">
        <f t="shared" si="1"/>
        <v>210.5</v>
      </c>
      <c r="S24" s="432">
        <f t="shared" si="1"/>
        <v>11.3</v>
      </c>
      <c r="T24" s="432">
        <f t="shared" si="1"/>
        <v>74</v>
      </c>
      <c r="U24" s="432">
        <f t="shared" si="1"/>
        <v>12.3</v>
      </c>
      <c r="V24" s="431">
        <f t="shared" si="1"/>
        <v>37.3</v>
      </c>
      <c r="W24" s="433" t="s">
        <v>315</v>
      </c>
      <c r="X24" s="434" t="s">
        <v>315</v>
      </c>
      <c r="Y24" s="435" t="s">
        <v>315</v>
      </c>
      <c r="Z24" s="422"/>
      <c r="AA24" s="422"/>
      <c r="AB24" s="422"/>
      <c r="AC24" s="422"/>
      <c r="AD24" s="423"/>
      <c r="AE24" s="424"/>
    </row>
    <row r="25" spans="1:31" s="296" customFormat="1" ht="20.25" customHeight="1">
      <c r="A25" s="332"/>
      <c r="B25" s="436" t="s">
        <v>154</v>
      </c>
      <c r="C25" s="437"/>
      <c r="D25" s="438">
        <v>9480.8</v>
      </c>
      <c r="E25" s="439">
        <v>6132.1</v>
      </c>
      <c r="F25" s="440">
        <v>161.8</v>
      </c>
      <c r="G25" s="441">
        <v>360.9</v>
      </c>
      <c r="H25" s="438">
        <v>30.2</v>
      </c>
      <c r="I25" s="442">
        <v>64.4</v>
      </c>
      <c r="J25" s="443">
        <v>332</v>
      </c>
      <c r="K25" s="442">
        <v>237.8</v>
      </c>
      <c r="L25" s="443">
        <v>128.6</v>
      </c>
      <c r="M25" s="442">
        <v>326.5</v>
      </c>
      <c r="N25" s="443">
        <v>186.4</v>
      </c>
      <c r="O25" s="439">
        <v>163.9</v>
      </c>
      <c r="P25" s="443">
        <v>704.7</v>
      </c>
      <c r="Q25" s="444">
        <v>396.5</v>
      </c>
      <c r="R25" s="444">
        <v>199</v>
      </c>
      <c r="S25" s="444">
        <v>10.9</v>
      </c>
      <c r="T25" s="444">
        <v>69</v>
      </c>
      <c r="U25" s="444">
        <v>11.4</v>
      </c>
      <c r="V25" s="441">
        <v>35</v>
      </c>
      <c r="W25" s="440" t="s">
        <v>315</v>
      </c>
      <c r="X25" s="441" t="s">
        <v>315</v>
      </c>
      <c r="Y25" s="445" t="s">
        <v>315</v>
      </c>
      <c r="Z25" s="422"/>
      <c r="AA25" s="422"/>
      <c r="AB25" s="422"/>
      <c r="AC25" s="423"/>
      <c r="AD25" s="423"/>
      <c r="AE25" s="424"/>
    </row>
    <row r="26" spans="1:31" s="296" customFormat="1" ht="20.25" customHeight="1">
      <c r="A26" s="332"/>
      <c r="B26" s="446" t="s">
        <v>227</v>
      </c>
      <c r="C26" s="447"/>
      <c r="D26" s="448">
        <v>456.3</v>
      </c>
      <c r="E26" s="449">
        <v>223.7</v>
      </c>
      <c r="F26" s="450">
        <v>2.5</v>
      </c>
      <c r="G26" s="451">
        <v>23.6</v>
      </c>
      <c r="H26" s="448">
        <v>0.8</v>
      </c>
      <c r="I26" s="452">
        <v>0</v>
      </c>
      <c r="J26" s="453">
        <v>26.8</v>
      </c>
      <c r="K26" s="452">
        <v>7.7</v>
      </c>
      <c r="L26" s="453">
        <v>6.3</v>
      </c>
      <c r="M26" s="452">
        <v>6.8</v>
      </c>
      <c r="N26" s="453">
        <v>16.3</v>
      </c>
      <c r="O26" s="449">
        <v>4.1</v>
      </c>
      <c r="P26" s="453">
        <v>36.4</v>
      </c>
      <c r="Q26" s="454">
        <v>26.4</v>
      </c>
      <c r="R26" s="454">
        <v>11.5</v>
      </c>
      <c r="S26" s="454">
        <v>0.4</v>
      </c>
      <c r="T26" s="454">
        <v>5</v>
      </c>
      <c r="U26" s="454">
        <v>0.9</v>
      </c>
      <c r="V26" s="451">
        <v>2.3</v>
      </c>
      <c r="W26" s="450" t="s">
        <v>315</v>
      </c>
      <c r="X26" s="451" t="s">
        <v>315</v>
      </c>
      <c r="Y26" s="455" t="s">
        <v>315</v>
      </c>
      <c r="Z26" s="422"/>
      <c r="AA26" s="422"/>
      <c r="AB26" s="422"/>
      <c r="AC26" s="423"/>
      <c r="AD26" s="423"/>
      <c r="AE26" s="424"/>
    </row>
    <row r="27" spans="1:31" s="296" customFormat="1" ht="20.25" customHeight="1">
      <c r="A27" s="456" t="s">
        <v>178</v>
      </c>
      <c r="B27" s="457"/>
      <c r="C27" s="458"/>
      <c r="D27" s="459">
        <v>9605.8</v>
      </c>
      <c r="E27" s="460">
        <v>6172.9</v>
      </c>
      <c r="F27" s="461">
        <v>166.7</v>
      </c>
      <c r="G27" s="462">
        <v>380.3</v>
      </c>
      <c r="H27" s="459">
        <v>27.1</v>
      </c>
      <c r="I27" s="462">
        <v>91.3</v>
      </c>
      <c r="J27" s="461">
        <v>329.4</v>
      </c>
      <c r="K27" s="462">
        <v>149.8</v>
      </c>
      <c r="L27" s="461">
        <v>113.8</v>
      </c>
      <c r="M27" s="462">
        <v>345.3</v>
      </c>
      <c r="N27" s="461">
        <v>172.5</v>
      </c>
      <c r="O27" s="460">
        <v>213.8</v>
      </c>
      <c r="P27" s="461">
        <v>752.5</v>
      </c>
      <c r="Q27" s="463">
        <v>432.3</v>
      </c>
      <c r="R27" s="463">
        <v>208.8</v>
      </c>
      <c r="S27" s="463">
        <v>11.2</v>
      </c>
      <c r="T27" s="463">
        <v>71.1</v>
      </c>
      <c r="U27" s="463">
        <v>12</v>
      </c>
      <c r="V27" s="462">
        <v>45.4</v>
      </c>
      <c r="W27" s="464" t="s">
        <v>315</v>
      </c>
      <c r="X27" s="465" t="s">
        <v>315</v>
      </c>
      <c r="Y27" s="466" t="s">
        <v>315</v>
      </c>
      <c r="Z27" s="467"/>
      <c r="AA27" s="422"/>
      <c r="AB27" s="422"/>
      <c r="AC27" s="422"/>
      <c r="AD27" s="423"/>
      <c r="AE27" s="424"/>
    </row>
    <row r="28" spans="1:31" s="296" customFormat="1" ht="20.25" customHeight="1">
      <c r="A28" s="456" t="s">
        <v>385</v>
      </c>
      <c r="B28" s="457"/>
      <c r="C28" s="458"/>
      <c r="D28" s="459">
        <v>9419</v>
      </c>
      <c r="E28" s="460">
        <v>5726.3</v>
      </c>
      <c r="F28" s="461">
        <v>168.9</v>
      </c>
      <c r="G28" s="462">
        <v>358.9</v>
      </c>
      <c r="H28" s="459">
        <v>19.8</v>
      </c>
      <c r="I28" s="462">
        <v>74.7</v>
      </c>
      <c r="J28" s="461">
        <v>324.6</v>
      </c>
      <c r="K28" s="462">
        <v>108.6</v>
      </c>
      <c r="L28" s="461">
        <v>116</v>
      </c>
      <c r="M28" s="462">
        <v>321.9</v>
      </c>
      <c r="N28" s="461">
        <v>174.3</v>
      </c>
      <c r="O28" s="460">
        <v>214.1</v>
      </c>
      <c r="P28" s="461">
        <v>779.8</v>
      </c>
      <c r="Q28" s="463">
        <v>433.6</v>
      </c>
      <c r="R28" s="463">
        <v>207.5</v>
      </c>
      <c r="S28" s="463">
        <v>10.3</v>
      </c>
      <c r="T28" s="463">
        <v>70.6</v>
      </c>
      <c r="U28" s="463">
        <v>11.8</v>
      </c>
      <c r="V28" s="462">
        <v>45.7</v>
      </c>
      <c r="W28" s="464" t="s">
        <v>315</v>
      </c>
      <c r="X28" s="465" t="s">
        <v>315</v>
      </c>
      <c r="Y28" s="466" t="s">
        <v>315</v>
      </c>
      <c r="Z28" s="422"/>
      <c r="AA28" s="422"/>
      <c r="AB28" s="422"/>
      <c r="AC28" s="422"/>
      <c r="AD28" s="423"/>
      <c r="AE28" s="424"/>
    </row>
    <row r="29" spans="1:31" s="296" customFormat="1" ht="20.25" customHeight="1">
      <c r="A29" s="456" t="s">
        <v>109</v>
      </c>
      <c r="B29" s="457"/>
      <c r="C29" s="458"/>
      <c r="D29" s="459">
        <v>9094.6</v>
      </c>
      <c r="E29" s="460">
        <v>5477.5</v>
      </c>
      <c r="F29" s="461">
        <v>143</v>
      </c>
      <c r="G29" s="462">
        <v>355.4</v>
      </c>
      <c r="H29" s="459">
        <v>16.7</v>
      </c>
      <c r="I29" s="462">
        <v>54.9</v>
      </c>
      <c r="J29" s="461">
        <v>301.5</v>
      </c>
      <c r="K29" s="462">
        <v>96.6</v>
      </c>
      <c r="L29" s="461">
        <v>123.1</v>
      </c>
      <c r="M29" s="462">
        <v>317.8</v>
      </c>
      <c r="N29" s="461">
        <v>128.7</v>
      </c>
      <c r="O29" s="460">
        <v>118.4</v>
      </c>
      <c r="P29" s="461">
        <v>766.2</v>
      </c>
      <c r="Q29" s="463">
        <v>428.9</v>
      </c>
      <c r="R29" s="463">
        <v>210.4</v>
      </c>
      <c r="S29" s="463">
        <v>10.6</v>
      </c>
      <c r="T29" s="463">
        <v>71</v>
      </c>
      <c r="U29" s="463">
        <v>12.2</v>
      </c>
      <c r="V29" s="462">
        <v>48.8</v>
      </c>
      <c r="W29" s="464" t="s">
        <v>315</v>
      </c>
      <c r="X29" s="465" t="s">
        <v>315</v>
      </c>
      <c r="Y29" s="468">
        <v>22.4</v>
      </c>
      <c r="Z29" s="422"/>
      <c r="AA29" s="422"/>
      <c r="AB29" s="422"/>
      <c r="AC29" s="422"/>
      <c r="AD29" s="422"/>
      <c r="AE29" s="424"/>
    </row>
    <row r="30" spans="1:31" s="296" customFormat="1" ht="20.25" customHeight="1">
      <c r="A30" s="456" t="s">
        <v>217</v>
      </c>
      <c r="B30" s="457"/>
      <c r="C30" s="458"/>
      <c r="D30" s="459">
        <v>8858</v>
      </c>
      <c r="E30" s="460">
        <v>5227</v>
      </c>
      <c r="F30" s="461">
        <v>127</v>
      </c>
      <c r="G30" s="462">
        <v>296.5</v>
      </c>
      <c r="H30" s="459">
        <v>13.6</v>
      </c>
      <c r="I30" s="469">
        <v>66</v>
      </c>
      <c r="J30" s="461">
        <v>297.9</v>
      </c>
      <c r="K30" s="469">
        <v>112.6</v>
      </c>
      <c r="L30" s="461">
        <v>109.2</v>
      </c>
      <c r="M30" s="469">
        <v>224</v>
      </c>
      <c r="N30" s="461">
        <v>109.2</v>
      </c>
      <c r="O30" s="470">
        <v>138.5</v>
      </c>
      <c r="P30" s="461">
        <v>658.8</v>
      </c>
      <c r="Q30" s="463">
        <v>386.4</v>
      </c>
      <c r="R30" s="463">
        <v>191.3</v>
      </c>
      <c r="S30" s="463">
        <v>9.7</v>
      </c>
      <c r="T30" s="463">
        <v>69.6</v>
      </c>
      <c r="U30" s="463">
        <v>11.2</v>
      </c>
      <c r="V30" s="462">
        <v>47.4</v>
      </c>
      <c r="W30" s="464" t="s">
        <v>315</v>
      </c>
      <c r="X30" s="465" t="s">
        <v>315</v>
      </c>
      <c r="Y30" s="468">
        <v>22.2</v>
      </c>
      <c r="Z30" s="422"/>
      <c r="AA30" s="422"/>
      <c r="AB30" s="422"/>
      <c r="AC30" s="422"/>
      <c r="AD30" s="422"/>
      <c r="AE30" s="424"/>
    </row>
    <row r="31" spans="1:31" s="296" customFormat="1" ht="20.25" customHeight="1">
      <c r="A31" s="456" t="s">
        <v>269</v>
      </c>
      <c r="B31" s="457"/>
      <c r="C31" s="458"/>
      <c r="D31" s="459">
        <v>8824.6</v>
      </c>
      <c r="E31" s="470">
        <v>5170</v>
      </c>
      <c r="F31" s="461">
        <v>124.4</v>
      </c>
      <c r="G31" s="462">
        <v>304.9</v>
      </c>
      <c r="H31" s="459">
        <v>13.9</v>
      </c>
      <c r="I31" s="469">
        <v>64.1</v>
      </c>
      <c r="J31" s="461">
        <v>280.6</v>
      </c>
      <c r="K31" s="469">
        <v>131.6</v>
      </c>
      <c r="L31" s="461">
        <v>118</v>
      </c>
      <c r="M31" s="469">
        <v>256.5</v>
      </c>
      <c r="N31" s="461">
        <v>102.7</v>
      </c>
      <c r="O31" s="470">
        <v>126.5</v>
      </c>
      <c r="P31" s="461">
        <v>618.5</v>
      </c>
      <c r="Q31" s="463">
        <v>357.2</v>
      </c>
      <c r="R31" s="463">
        <v>184.4</v>
      </c>
      <c r="S31" s="463">
        <v>8.7</v>
      </c>
      <c r="T31" s="463">
        <v>67.5</v>
      </c>
      <c r="U31" s="463">
        <v>10.8</v>
      </c>
      <c r="V31" s="462">
        <v>45.1</v>
      </c>
      <c r="W31" s="471">
        <v>2225</v>
      </c>
      <c r="X31" s="462">
        <v>109</v>
      </c>
      <c r="Y31" s="468">
        <v>27.8</v>
      </c>
      <c r="Z31" s="422"/>
      <c r="AA31" s="422"/>
      <c r="AB31" s="422"/>
      <c r="AC31" s="422"/>
      <c r="AD31" s="422"/>
      <c r="AE31" s="424"/>
    </row>
    <row r="32" spans="1:31" s="296" customFormat="1" ht="20.25" customHeight="1">
      <c r="A32" s="472" t="s">
        <v>28</v>
      </c>
      <c r="B32" s="473"/>
      <c r="C32" s="474"/>
      <c r="D32" s="475">
        <v>8522.6</v>
      </c>
      <c r="E32" s="476">
        <v>4998.9</v>
      </c>
      <c r="F32" s="477">
        <v>132.1</v>
      </c>
      <c r="G32" s="478">
        <v>306.3</v>
      </c>
      <c r="H32" s="479">
        <v>9.3</v>
      </c>
      <c r="I32" s="480">
        <v>62.6</v>
      </c>
      <c r="J32" s="477">
        <v>280.3</v>
      </c>
      <c r="K32" s="480">
        <v>122.9</v>
      </c>
      <c r="L32" s="477">
        <v>117</v>
      </c>
      <c r="M32" s="480">
        <v>256.4</v>
      </c>
      <c r="N32" s="477">
        <v>81.4</v>
      </c>
      <c r="O32" s="476">
        <v>90.6</v>
      </c>
      <c r="P32" s="477">
        <v>540.4</v>
      </c>
      <c r="Q32" s="481">
        <v>315.3</v>
      </c>
      <c r="R32" s="481">
        <v>168.3</v>
      </c>
      <c r="S32" s="481">
        <v>7.8</v>
      </c>
      <c r="T32" s="481">
        <v>66.6</v>
      </c>
      <c r="U32" s="481">
        <v>10.6</v>
      </c>
      <c r="V32" s="478">
        <v>46.1</v>
      </c>
      <c r="W32" s="482">
        <v>2578.3</v>
      </c>
      <c r="X32" s="478">
        <v>112</v>
      </c>
      <c r="Y32" s="483">
        <v>26.3</v>
      </c>
      <c r="Z32" s="422"/>
      <c r="AA32" s="422"/>
      <c r="AB32" s="422"/>
      <c r="AC32" s="422"/>
      <c r="AD32" s="422"/>
      <c r="AE32" s="424"/>
    </row>
    <row r="33" spans="1:31" s="297" customFormat="1" ht="20.25" customHeight="1">
      <c r="A33" s="484" t="s">
        <v>179</v>
      </c>
      <c r="B33" s="485"/>
      <c r="C33" s="486"/>
      <c r="D33" s="487">
        <v>8762.5</v>
      </c>
      <c r="E33" s="488">
        <v>5108.2</v>
      </c>
      <c r="F33" s="489">
        <v>137.7</v>
      </c>
      <c r="G33" s="490">
        <v>332.6</v>
      </c>
      <c r="H33" s="487">
        <v>7.1</v>
      </c>
      <c r="I33" s="491">
        <v>48.2</v>
      </c>
      <c r="J33" s="489">
        <v>285.5</v>
      </c>
      <c r="K33" s="491">
        <v>143</v>
      </c>
      <c r="L33" s="489">
        <v>136.7</v>
      </c>
      <c r="M33" s="491">
        <v>279.5</v>
      </c>
      <c r="N33" s="489">
        <v>89.7</v>
      </c>
      <c r="O33" s="488">
        <v>84.4</v>
      </c>
      <c r="P33" s="489">
        <v>482.8</v>
      </c>
      <c r="Q33" s="492">
        <v>288.4</v>
      </c>
      <c r="R33" s="492">
        <v>147.8</v>
      </c>
      <c r="S33" s="492">
        <v>6.7</v>
      </c>
      <c r="T33" s="492">
        <v>72.5</v>
      </c>
      <c r="U33" s="492">
        <v>10.3</v>
      </c>
      <c r="V33" s="490">
        <v>43.9</v>
      </c>
      <c r="W33" s="493">
        <v>2724</v>
      </c>
      <c r="X33" s="490">
        <v>89</v>
      </c>
      <c r="Y33" s="494">
        <v>27.1</v>
      </c>
      <c r="Z33" s="495"/>
      <c r="AA33" s="495"/>
      <c r="AB33" s="495"/>
      <c r="AC33" s="495"/>
      <c r="AD33" s="495"/>
      <c r="AE33" s="496"/>
    </row>
    <row r="34" spans="1:31" s="80" customFormat="1" ht="15" customHeight="1">
      <c r="A34" s="497" t="s">
        <v>356</v>
      </c>
      <c r="B34" s="497"/>
      <c r="C34" s="497"/>
      <c r="E34" s="497"/>
      <c r="F34" s="498" t="s">
        <v>180</v>
      </c>
      <c r="G34" s="80" t="s">
        <v>282</v>
      </c>
      <c r="H34" s="497"/>
      <c r="I34" s="497"/>
      <c r="J34" s="497"/>
      <c r="K34" s="497"/>
      <c r="L34" s="497"/>
      <c r="M34" s="497"/>
      <c r="N34" s="497"/>
      <c r="O34" s="497"/>
      <c r="P34" s="497"/>
      <c r="Q34" s="497"/>
      <c r="R34" s="497"/>
      <c r="S34" s="497"/>
      <c r="T34" s="497"/>
      <c r="U34" s="497"/>
      <c r="V34" s="497"/>
      <c r="W34" s="497"/>
      <c r="X34" s="497"/>
      <c r="AA34" s="497"/>
      <c r="AD34" s="497"/>
      <c r="AE34" s="497"/>
    </row>
    <row r="35" spans="6:27" s="80" customFormat="1" ht="15" customHeight="1">
      <c r="F35" s="498" t="s">
        <v>164</v>
      </c>
      <c r="G35" s="80" t="s">
        <v>279</v>
      </c>
      <c r="AA35" s="497"/>
    </row>
    <row r="36" spans="6:27" s="80" customFormat="1" ht="15" customHeight="1">
      <c r="F36" s="498" t="s">
        <v>347</v>
      </c>
      <c r="G36" s="80" t="s">
        <v>325</v>
      </c>
      <c r="AA36" s="497"/>
    </row>
    <row r="37" spans="6:7" s="80" customFormat="1" ht="15" customHeight="1">
      <c r="F37" s="498" t="s">
        <v>16</v>
      </c>
      <c r="G37" s="80" t="s">
        <v>96</v>
      </c>
    </row>
    <row r="38" s="80" customFormat="1" ht="11.25"/>
    <row r="39" ht="12"/>
    <row r="40" ht="12">
      <c r="G40" s="296"/>
    </row>
    <row r="41" ht="12">
      <c r="G41" s="296"/>
    </row>
    <row r="42" ht="12">
      <c r="G42" s="296"/>
    </row>
  </sheetData>
  <sheetProtection/>
  <mergeCells count="48">
    <mergeCell ref="A2:C3"/>
    <mergeCell ref="D2:F3"/>
    <mergeCell ref="G2:I3"/>
    <mergeCell ref="J2:L3"/>
    <mergeCell ref="M2:O3"/>
    <mergeCell ref="P2:R3"/>
    <mergeCell ref="S2:U3"/>
    <mergeCell ref="V2:X3"/>
    <mergeCell ref="Y2:AA3"/>
    <mergeCell ref="A4:C4"/>
    <mergeCell ref="A5:C5"/>
    <mergeCell ref="A8:C8"/>
    <mergeCell ref="A11:C11"/>
    <mergeCell ref="A14:C14"/>
    <mergeCell ref="A20:C22"/>
    <mergeCell ref="D20:E20"/>
    <mergeCell ref="F20:I20"/>
    <mergeCell ref="J20:K20"/>
    <mergeCell ref="L20:M20"/>
    <mergeCell ref="N20:O20"/>
    <mergeCell ref="P20:Y20"/>
    <mergeCell ref="D21:D22"/>
    <mergeCell ref="E21:E22"/>
    <mergeCell ref="F21:G21"/>
    <mergeCell ref="H21:I21"/>
    <mergeCell ref="J21:J22"/>
    <mergeCell ref="K21:K22"/>
    <mergeCell ref="L21:L22"/>
    <mergeCell ref="M21:M22"/>
    <mergeCell ref="N21:N22"/>
    <mergeCell ref="O21:O22"/>
    <mergeCell ref="P21:V21"/>
    <mergeCell ref="W21:X21"/>
    <mergeCell ref="Y21:Y22"/>
    <mergeCell ref="Z21:Z22"/>
    <mergeCell ref="AB21:AB22"/>
    <mergeCell ref="AD21:AD22"/>
    <mergeCell ref="A23:B23"/>
    <mergeCell ref="A24:C24"/>
    <mergeCell ref="B25:C25"/>
    <mergeCell ref="B26:C26"/>
    <mergeCell ref="A27:C27"/>
    <mergeCell ref="A28:C28"/>
    <mergeCell ref="A29:C29"/>
    <mergeCell ref="A30:C30"/>
    <mergeCell ref="A31:C31"/>
    <mergeCell ref="A32:C32"/>
    <mergeCell ref="A33:C33"/>
  </mergeCells>
  <printOptions horizontalCentered="1"/>
  <pageMargins left="0.36" right="0.26" top="0.3937007874015748" bottom="0.3937007874015748" header="0.5118110236220472" footer="0.1968503937007874"/>
  <pageSetup horizontalDpi="600" verticalDpi="600" orientation="landscape" paperSize="9" scale="80" r:id="rId1"/>
  <headerFooter alignWithMargins="0">
    <oddFooter>&amp;R&amp;"ＭＳ Ｐ明朝,標準"&amp;10－３３－</oddFooter>
  </headerFooter>
</worksheet>
</file>

<file path=xl/worksheets/sheet5.xml><?xml version="1.0" encoding="utf-8"?>
<worksheet xmlns="http://schemas.openxmlformats.org/spreadsheetml/2006/main" xmlns:r="http://schemas.openxmlformats.org/officeDocument/2006/relationships">
  <dimension ref="A1:Y43"/>
  <sheetViews>
    <sheetView view="pageBreakPreview" zoomScaleSheetLayoutView="100" workbookViewId="0" topLeftCell="A1">
      <selection activeCell="C1" sqref="C1:C65536"/>
    </sheetView>
  </sheetViews>
  <sheetFormatPr defaultColWidth="9.00390625" defaultRowHeight="13.5"/>
  <cols>
    <col min="1" max="1" width="15.625" style="1" customWidth="1"/>
    <col min="2" max="2" width="10.125" style="1" customWidth="1"/>
    <col min="3" max="3" width="6.875" style="1" customWidth="1"/>
    <col min="4" max="4" width="10.125" style="1" customWidth="1"/>
    <col min="5" max="5" width="6.875" style="1" customWidth="1"/>
    <col min="6" max="6" width="10.125" style="1" customWidth="1"/>
    <col min="7" max="7" width="6.875" style="1" customWidth="1"/>
    <col min="8" max="9" width="6.625" style="1" hidden="1" customWidth="1"/>
    <col min="10" max="10" width="10.125" style="1" customWidth="1"/>
    <col min="11" max="11" width="6.875" style="1" customWidth="1"/>
    <col min="12" max="12" width="10.125" style="1" customWidth="1"/>
    <col min="13" max="13" width="6.875" style="1" customWidth="1"/>
    <col min="14" max="14" width="10.125" style="1" customWidth="1"/>
    <col min="15" max="15" width="6.875" style="1" customWidth="1"/>
    <col min="16" max="16" width="10.125" style="1" customWidth="1"/>
    <col min="17" max="17" width="6.625" style="1" customWidth="1"/>
    <col min="18" max="18" width="10.125" style="1" customWidth="1"/>
    <col min="19" max="19" width="6.625" style="1" customWidth="1"/>
    <col min="20" max="21" width="8.125" style="1" customWidth="1"/>
    <col min="22" max="254" width="9.00390625" style="1" customWidth="1"/>
    <col min="255" max="16384" width="9.00390625" style="1" customWidth="1"/>
  </cols>
  <sheetData>
    <row r="1" spans="1:19" ht="16.5" customHeight="1">
      <c r="A1" s="501" t="s">
        <v>39</v>
      </c>
      <c r="B1" s="3"/>
      <c r="C1" s="3"/>
      <c r="D1" s="3"/>
      <c r="E1" s="3"/>
      <c r="N1" s="2"/>
      <c r="O1" s="7" t="s">
        <v>223</v>
      </c>
      <c r="P1" s="502"/>
      <c r="Q1" s="502"/>
      <c r="R1" s="5"/>
      <c r="S1" s="5"/>
    </row>
    <row r="2" spans="1:19" s="2" customFormat="1" ht="18.75" customHeight="1">
      <c r="A2" s="503" t="s">
        <v>49</v>
      </c>
      <c r="B2" s="504" t="s">
        <v>305</v>
      </c>
      <c r="C2" s="505"/>
      <c r="D2" s="506" t="s">
        <v>393</v>
      </c>
      <c r="E2" s="507"/>
      <c r="F2" s="506" t="s">
        <v>383</v>
      </c>
      <c r="G2" s="507"/>
      <c r="H2" s="508" t="s">
        <v>51</v>
      </c>
      <c r="I2" s="509"/>
      <c r="J2" s="506" t="s">
        <v>68</v>
      </c>
      <c r="K2" s="507"/>
      <c r="L2" s="506" t="s">
        <v>246</v>
      </c>
      <c r="M2" s="507"/>
      <c r="N2" s="506" t="s">
        <v>352</v>
      </c>
      <c r="O2" s="510"/>
      <c r="P2" s="502"/>
      <c r="Q2" s="502"/>
      <c r="R2" s="391"/>
      <c r="S2" s="391"/>
    </row>
    <row r="3" spans="1:19" s="2" customFormat="1" ht="18.75" customHeight="1">
      <c r="A3" s="511"/>
      <c r="B3" s="512" t="s">
        <v>288</v>
      </c>
      <c r="C3" s="513" t="s">
        <v>418</v>
      </c>
      <c r="D3" s="514" t="s">
        <v>288</v>
      </c>
      <c r="E3" s="515" t="s">
        <v>418</v>
      </c>
      <c r="F3" s="514" t="s">
        <v>288</v>
      </c>
      <c r="G3" s="515" t="s">
        <v>418</v>
      </c>
      <c r="H3" s="516" t="s">
        <v>288</v>
      </c>
      <c r="I3" s="515" t="s">
        <v>418</v>
      </c>
      <c r="J3" s="514" t="s">
        <v>288</v>
      </c>
      <c r="K3" s="515" t="s">
        <v>418</v>
      </c>
      <c r="L3" s="514" t="s">
        <v>288</v>
      </c>
      <c r="M3" s="515" t="s">
        <v>418</v>
      </c>
      <c r="N3" s="514" t="s">
        <v>288</v>
      </c>
      <c r="O3" s="517" t="s">
        <v>418</v>
      </c>
      <c r="P3" s="502"/>
      <c r="Q3" s="502"/>
      <c r="R3" s="391"/>
      <c r="S3" s="391"/>
    </row>
    <row r="4" spans="1:19" s="2" customFormat="1" ht="18.75" customHeight="1">
      <c r="A4" s="518"/>
      <c r="B4" s="519"/>
      <c r="C4" s="520"/>
      <c r="D4" s="521"/>
      <c r="E4" s="522"/>
      <c r="F4" s="521"/>
      <c r="G4" s="522"/>
      <c r="H4" s="523"/>
      <c r="I4" s="522"/>
      <c r="J4" s="521"/>
      <c r="K4" s="522"/>
      <c r="L4" s="521"/>
      <c r="M4" s="522"/>
      <c r="N4" s="521"/>
      <c r="O4" s="524"/>
      <c r="P4" s="502"/>
      <c r="Q4" s="502"/>
      <c r="R4" s="391"/>
      <c r="S4" s="391"/>
    </row>
    <row r="5" spans="1:19" s="2" customFormat="1" ht="18.75" customHeight="1" hidden="1">
      <c r="A5" s="525" t="s">
        <v>65</v>
      </c>
      <c r="B5" s="526">
        <v>17271</v>
      </c>
      <c r="C5" s="527">
        <v>1806</v>
      </c>
      <c r="D5" s="528">
        <v>880</v>
      </c>
      <c r="E5" s="529">
        <v>1650</v>
      </c>
      <c r="F5" s="528">
        <v>284</v>
      </c>
      <c r="G5" s="529">
        <v>1715</v>
      </c>
      <c r="H5" s="528">
        <v>409</v>
      </c>
      <c r="I5" s="529">
        <v>2717</v>
      </c>
      <c r="J5" s="528">
        <v>1888</v>
      </c>
      <c r="K5" s="529">
        <v>1165</v>
      </c>
      <c r="L5" s="528">
        <v>124</v>
      </c>
      <c r="M5" s="529">
        <v>13565</v>
      </c>
      <c r="N5" s="526">
        <v>20856</v>
      </c>
      <c r="O5" s="530">
        <v>1828</v>
      </c>
      <c r="P5" s="502"/>
      <c r="Q5" s="502"/>
      <c r="R5" s="531"/>
      <c r="S5" s="531"/>
    </row>
    <row r="6" spans="1:25" s="2" customFormat="1" ht="18.75" customHeight="1" hidden="1">
      <c r="A6" s="532" t="s">
        <v>362</v>
      </c>
      <c r="B6" s="533">
        <v>16897</v>
      </c>
      <c r="C6" s="534">
        <v>1792</v>
      </c>
      <c r="D6" s="535">
        <v>834</v>
      </c>
      <c r="E6" s="536">
        <v>1669</v>
      </c>
      <c r="F6" s="535">
        <v>126</v>
      </c>
      <c r="G6" s="536">
        <v>1068</v>
      </c>
      <c r="H6" s="535">
        <v>380</v>
      </c>
      <c r="I6" s="536">
        <v>2627</v>
      </c>
      <c r="J6" s="535">
        <v>1821</v>
      </c>
      <c r="K6" s="536">
        <v>1116</v>
      </c>
      <c r="L6" s="535">
        <v>92</v>
      </c>
      <c r="M6" s="536">
        <v>9866</v>
      </c>
      <c r="N6" s="533">
        <v>20150</v>
      </c>
      <c r="O6" s="537">
        <v>1774</v>
      </c>
      <c r="P6" s="531" t="s">
        <v>260</v>
      </c>
      <c r="Q6" s="502"/>
      <c r="R6" s="502"/>
      <c r="S6" s="531"/>
      <c r="T6"/>
      <c r="U6"/>
      <c r="V6"/>
      <c r="W6"/>
      <c r="X6"/>
      <c r="Y6"/>
    </row>
    <row r="7" spans="1:25" s="296" customFormat="1" ht="18.75" customHeight="1" hidden="1">
      <c r="A7" s="532" t="s">
        <v>430</v>
      </c>
      <c r="B7" s="533">
        <v>16752</v>
      </c>
      <c r="C7" s="534">
        <v>1787</v>
      </c>
      <c r="D7" s="535">
        <v>751</v>
      </c>
      <c r="E7" s="536">
        <v>1627</v>
      </c>
      <c r="F7" s="535">
        <v>124</v>
      </c>
      <c r="G7" s="536">
        <v>1141</v>
      </c>
      <c r="H7" s="535">
        <v>344</v>
      </c>
      <c r="I7" s="536">
        <v>2717</v>
      </c>
      <c r="J7" s="535">
        <v>1762</v>
      </c>
      <c r="K7" s="536">
        <v>1061</v>
      </c>
      <c r="L7" s="535">
        <v>105</v>
      </c>
      <c r="M7" s="536">
        <v>8668</v>
      </c>
      <c r="N7" s="533">
        <v>19838</v>
      </c>
      <c r="O7" s="537">
        <v>1765</v>
      </c>
      <c r="P7" s="531" t="s">
        <v>260</v>
      </c>
      <c r="Q7" s="502"/>
      <c r="R7" s="502"/>
      <c r="S7" s="531"/>
      <c r="T7"/>
      <c r="U7"/>
      <c r="V7"/>
      <c r="W7"/>
      <c r="X7"/>
      <c r="Y7"/>
    </row>
    <row r="8" spans="1:25" s="296" customFormat="1" ht="18.75" customHeight="1" hidden="1">
      <c r="A8" s="532" t="s">
        <v>297</v>
      </c>
      <c r="B8" s="533">
        <v>16319</v>
      </c>
      <c r="C8" s="534">
        <v>1749</v>
      </c>
      <c r="D8" s="535">
        <v>1060</v>
      </c>
      <c r="E8" s="536">
        <v>2024</v>
      </c>
      <c r="F8" s="535">
        <v>116</v>
      </c>
      <c r="G8" s="536">
        <v>1000</v>
      </c>
      <c r="H8" s="538" t="s">
        <v>188</v>
      </c>
      <c r="I8" s="539"/>
      <c r="J8" s="535">
        <v>1771</v>
      </c>
      <c r="K8" s="536">
        <v>1068</v>
      </c>
      <c r="L8" s="535">
        <v>110</v>
      </c>
      <c r="M8" s="536">
        <v>8195</v>
      </c>
      <c r="N8" s="533">
        <v>19376</v>
      </c>
      <c r="O8" s="537">
        <v>1734</v>
      </c>
      <c r="P8" s="531" t="s">
        <v>260</v>
      </c>
      <c r="Q8" s="502"/>
      <c r="R8" s="502"/>
      <c r="S8" s="531"/>
      <c r="T8"/>
      <c r="U8"/>
      <c r="V8"/>
      <c r="W8"/>
      <c r="X8"/>
      <c r="Y8"/>
    </row>
    <row r="9" spans="1:25" s="296" customFormat="1" ht="18.75" customHeight="1">
      <c r="A9" s="532" t="s">
        <v>175</v>
      </c>
      <c r="B9" s="540">
        <v>15699</v>
      </c>
      <c r="C9" s="541">
        <v>1687</v>
      </c>
      <c r="D9" s="542">
        <v>955</v>
      </c>
      <c r="E9" s="543">
        <v>2041</v>
      </c>
      <c r="F9" s="542">
        <v>103</v>
      </c>
      <c r="G9" s="543">
        <v>942</v>
      </c>
      <c r="H9" s="544" t="s">
        <v>73</v>
      </c>
      <c r="I9" s="545"/>
      <c r="J9" s="542">
        <v>1744</v>
      </c>
      <c r="K9" s="543">
        <v>1071</v>
      </c>
      <c r="L9" s="542">
        <v>91</v>
      </c>
      <c r="M9" s="543">
        <v>8229</v>
      </c>
      <c r="N9" s="540">
        <v>18592</v>
      </c>
      <c r="O9" s="546">
        <v>1675</v>
      </c>
      <c r="P9" s="502"/>
      <c r="Q9" s="502"/>
      <c r="R9" s="547"/>
      <c r="S9" s="547"/>
      <c r="T9"/>
      <c r="U9"/>
      <c r="V9"/>
      <c r="W9"/>
      <c r="X9"/>
      <c r="Y9"/>
    </row>
    <row r="10" spans="1:25" s="296" customFormat="1" ht="18.75" customHeight="1">
      <c r="A10" s="532" t="s">
        <v>128</v>
      </c>
      <c r="B10" s="540">
        <v>16664</v>
      </c>
      <c r="C10" s="541">
        <v>1579</v>
      </c>
      <c r="D10" s="542">
        <v>981</v>
      </c>
      <c r="E10" s="543">
        <v>1844</v>
      </c>
      <c r="F10" s="542">
        <v>156</v>
      </c>
      <c r="G10" s="543">
        <v>1036</v>
      </c>
      <c r="H10" s="548"/>
      <c r="I10" s="548"/>
      <c r="J10" s="542">
        <v>1843</v>
      </c>
      <c r="K10" s="543">
        <v>974</v>
      </c>
      <c r="L10" s="542">
        <v>295</v>
      </c>
      <c r="M10" s="543">
        <v>5165</v>
      </c>
      <c r="N10" s="540">
        <v>19939</v>
      </c>
      <c r="O10" s="546">
        <v>1585</v>
      </c>
      <c r="P10" s="502"/>
      <c r="Q10" s="502"/>
      <c r="R10" s="547"/>
      <c r="S10" s="547"/>
      <c r="T10"/>
      <c r="U10"/>
      <c r="V10"/>
      <c r="W10"/>
      <c r="X10"/>
      <c r="Y10"/>
    </row>
    <row r="11" spans="1:25" s="296" customFormat="1" ht="18.75" customHeight="1">
      <c r="A11" s="532" t="s">
        <v>178</v>
      </c>
      <c r="B11" s="540">
        <v>16931</v>
      </c>
      <c r="C11" s="541">
        <v>1576</v>
      </c>
      <c r="D11" s="542">
        <v>1000</v>
      </c>
      <c r="E11" s="543">
        <v>1849</v>
      </c>
      <c r="F11" s="542">
        <v>167</v>
      </c>
      <c r="G11" s="543">
        <v>1566</v>
      </c>
      <c r="H11" s="548"/>
      <c r="I11" s="548"/>
      <c r="J11" s="542">
        <v>2076</v>
      </c>
      <c r="K11" s="543">
        <v>965</v>
      </c>
      <c r="L11" s="542">
        <v>181</v>
      </c>
      <c r="M11" s="543">
        <v>6328</v>
      </c>
      <c r="N11" s="540">
        <v>20355</v>
      </c>
      <c r="O11" s="546">
        <v>1570</v>
      </c>
      <c r="P11" s="502"/>
      <c r="Q11" s="502"/>
      <c r="R11" s="547"/>
      <c r="S11" s="547"/>
      <c r="T11" s="2" t="s">
        <v>14</v>
      </c>
      <c r="U11" s="2"/>
      <c r="V11" s="2"/>
      <c r="W11" s="2"/>
      <c r="X11" s="2"/>
      <c r="Y11" s="2"/>
    </row>
    <row r="12" spans="1:25" s="296" customFormat="1" ht="18.75" customHeight="1">
      <c r="A12" s="532" t="s">
        <v>385</v>
      </c>
      <c r="B12" s="549">
        <v>16902</v>
      </c>
      <c r="C12" s="541">
        <v>1570</v>
      </c>
      <c r="D12" s="542">
        <v>933</v>
      </c>
      <c r="E12" s="543">
        <v>1859</v>
      </c>
      <c r="F12" s="542">
        <v>159</v>
      </c>
      <c r="G12" s="543">
        <v>1420</v>
      </c>
      <c r="H12" s="548"/>
      <c r="I12" s="548"/>
      <c r="J12" s="542">
        <v>3469</v>
      </c>
      <c r="K12" s="543">
        <v>1000</v>
      </c>
      <c r="L12" s="542">
        <v>192</v>
      </c>
      <c r="M12" s="543">
        <v>5446</v>
      </c>
      <c r="N12" s="540">
        <v>21655</v>
      </c>
      <c r="O12" s="546">
        <v>1524</v>
      </c>
      <c r="P12" s="502"/>
      <c r="Q12" s="502"/>
      <c r="R12" s="547"/>
      <c r="S12" s="547"/>
      <c r="T12" s="550" t="s">
        <v>391</v>
      </c>
      <c r="U12" s="551"/>
      <c r="V12" s="551"/>
      <c r="W12" s="551"/>
      <c r="X12" s="551"/>
      <c r="Y12" s="551"/>
    </row>
    <row r="13" spans="1:25" s="296" customFormat="1" ht="18.75" customHeight="1">
      <c r="A13" s="532" t="s">
        <v>109</v>
      </c>
      <c r="B13" s="549">
        <v>16814</v>
      </c>
      <c r="C13" s="541">
        <v>1558</v>
      </c>
      <c r="D13" s="542">
        <v>904</v>
      </c>
      <c r="E13" s="543">
        <v>1957</v>
      </c>
      <c r="F13" s="542">
        <v>185</v>
      </c>
      <c r="G13" s="543">
        <v>1206</v>
      </c>
      <c r="H13" s="548"/>
      <c r="I13" s="548"/>
      <c r="J13" s="542">
        <v>3442</v>
      </c>
      <c r="K13" s="543">
        <v>964</v>
      </c>
      <c r="L13" s="540">
        <v>194</v>
      </c>
      <c r="M13" s="543">
        <v>6007</v>
      </c>
      <c r="N13" s="540">
        <v>21539</v>
      </c>
      <c r="O13" s="546">
        <v>1517</v>
      </c>
      <c r="P13" s="502"/>
      <c r="Q13" s="502"/>
      <c r="R13" s="547"/>
      <c r="S13" s="547"/>
      <c r="T13" s="551"/>
      <c r="U13" s="551"/>
      <c r="V13" s="551"/>
      <c r="W13" s="551"/>
      <c r="X13" s="551"/>
      <c r="Y13" s="551"/>
    </row>
    <row r="14" spans="1:25" s="296" customFormat="1" ht="18.75" customHeight="1">
      <c r="A14" s="532" t="s">
        <v>217</v>
      </c>
      <c r="B14" s="549">
        <v>16617</v>
      </c>
      <c r="C14" s="541">
        <v>1550</v>
      </c>
      <c r="D14" s="542">
        <v>865</v>
      </c>
      <c r="E14" s="543">
        <v>2055</v>
      </c>
      <c r="F14" s="542">
        <v>195</v>
      </c>
      <c r="G14" s="543">
        <v>1333</v>
      </c>
      <c r="H14" s="548"/>
      <c r="I14" s="548"/>
      <c r="J14" s="542">
        <v>3299</v>
      </c>
      <c r="K14" s="543">
        <v>993</v>
      </c>
      <c r="L14" s="540">
        <v>149</v>
      </c>
      <c r="M14" s="543">
        <v>6132</v>
      </c>
      <c r="N14" s="540">
        <v>21125</v>
      </c>
      <c r="O14" s="546">
        <v>1514</v>
      </c>
      <c r="P14" s="502"/>
      <c r="Q14" s="502"/>
      <c r="R14" s="547"/>
      <c r="S14" s="547"/>
      <c r="T14" s="551"/>
      <c r="U14" s="551"/>
      <c r="V14" s="551"/>
      <c r="W14" s="551"/>
      <c r="X14" s="551"/>
      <c r="Y14" s="551"/>
    </row>
    <row r="15" spans="1:25" s="296" customFormat="1" ht="18.75" customHeight="1">
      <c r="A15" s="552" t="s">
        <v>269</v>
      </c>
      <c r="B15" s="553">
        <v>16326</v>
      </c>
      <c r="C15" s="554">
        <v>1533</v>
      </c>
      <c r="D15" s="555">
        <v>803</v>
      </c>
      <c r="E15" s="556">
        <v>1989</v>
      </c>
      <c r="F15" s="555">
        <v>187</v>
      </c>
      <c r="G15" s="556">
        <v>1547</v>
      </c>
      <c r="H15" s="548"/>
      <c r="I15" s="548"/>
      <c r="J15" s="555">
        <v>3234</v>
      </c>
      <c r="K15" s="556">
        <v>946</v>
      </c>
      <c r="L15" s="555">
        <v>87</v>
      </c>
      <c r="M15" s="556">
        <v>7387</v>
      </c>
      <c r="N15" s="557">
        <v>20637</v>
      </c>
      <c r="O15" s="558">
        <v>1484</v>
      </c>
      <c r="P15" s="502"/>
      <c r="Q15" s="502"/>
      <c r="R15" s="547"/>
      <c r="S15" s="547"/>
      <c r="T15" s="551"/>
      <c r="U15" s="551"/>
      <c r="V15" s="551"/>
      <c r="W15" s="551"/>
      <c r="X15" s="551"/>
      <c r="Y15" s="551"/>
    </row>
    <row r="16" spans="1:19" s="296" customFormat="1" ht="18.75" customHeight="1">
      <c r="A16" s="559" t="s">
        <v>28</v>
      </c>
      <c r="B16" s="560">
        <v>15570</v>
      </c>
      <c r="C16" s="561">
        <v>1481</v>
      </c>
      <c r="D16" s="562">
        <v>800</v>
      </c>
      <c r="E16" s="563">
        <v>1744</v>
      </c>
      <c r="F16" s="562">
        <v>153</v>
      </c>
      <c r="G16" s="563">
        <v>1404</v>
      </c>
      <c r="H16" s="564"/>
      <c r="I16" s="564"/>
      <c r="J16" s="562">
        <v>3287</v>
      </c>
      <c r="K16" s="563">
        <v>898</v>
      </c>
      <c r="L16" s="562">
        <v>94</v>
      </c>
      <c r="M16" s="563">
        <v>7730</v>
      </c>
      <c r="N16" s="565">
        <v>19904</v>
      </c>
      <c r="O16" s="566">
        <v>1425</v>
      </c>
      <c r="P16" s="502"/>
      <c r="Q16" s="502"/>
      <c r="R16" s="547"/>
      <c r="S16" s="547"/>
    </row>
    <row r="17" spans="1:19" s="2" customFormat="1" ht="18.75" customHeight="1">
      <c r="A17" s="559" t="s">
        <v>179</v>
      </c>
      <c r="B17" s="560">
        <v>15639</v>
      </c>
      <c r="C17" s="561">
        <v>1482</v>
      </c>
      <c r="D17" s="562">
        <v>788</v>
      </c>
      <c r="E17" s="563">
        <v>1807</v>
      </c>
      <c r="F17" s="562">
        <v>206</v>
      </c>
      <c r="G17" s="563">
        <v>1688</v>
      </c>
      <c r="H17" s="564"/>
      <c r="I17" s="564"/>
      <c r="J17" s="562">
        <v>3332</v>
      </c>
      <c r="K17" s="563">
        <v>905</v>
      </c>
      <c r="L17" s="562">
        <v>88</v>
      </c>
      <c r="M17" s="563">
        <v>5529</v>
      </c>
      <c r="N17" s="565">
        <v>20053</v>
      </c>
      <c r="O17" s="566">
        <v>1420</v>
      </c>
      <c r="P17" s="502"/>
      <c r="Q17" s="502"/>
      <c r="R17" s="567"/>
      <c r="S17" s="567"/>
    </row>
    <row r="18" spans="1:19" s="297" customFormat="1" ht="18.75" customHeight="1">
      <c r="A18" s="568" t="s">
        <v>112</v>
      </c>
      <c r="B18" s="569">
        <v>15806</v>
      </c>
      <c r="C18" s="570">
        <v>1559</v>
      </c>
      <c r="D18" s="571">
        <v>755</v>
      </c>
      <c r="E18" s="572">
        <v>2060</v>
      </c>
      <c r="F18" s="571">
        <v>186</v>
      </c>
      <c r="G18" s="572">
        <v>1857</v>
      </c>
      <c r="H18" s="573"/>
      <c r="I18" s="573"/>
      <c r="J18" s="571">
        <v>3384</v>
      </c>
      <c r="K18" s="572">
        <v>894</v>
      </c>
      <c r="L18" s="571">
        <v>75</v>
      </c>
      <c r="M18" s="572">
        <v>5618</v>
      </c>
      <c r="N18" s="574">
        <v>20206</v>
      </c>
      <c r="O18" s="575">
        <v>1484</v>
      </c>
      <c r="P18" s="502"/>
      <c r="Q18" s="502"/>
      <c r="R18" s="576"/>
      <c r="S18" s="576"/>
    </row>
    <row r="19" spans="1:19" s="499" customFormat="1" ht="18.75" customHeight="1">
      <c r="A19" s="577" t="s">
        <v>336</v>
      </c>
      <c r="B19" s="578"/>
      <c r="C19" s="578"/>
      <c r="D19" s="578"/>
      <c r="E19" s="578"/>
      <c r="F19" s="578"/>
      <c r="G19" s="578"/>
      <c r="H19" s="578" t="s">
        <v>260</v>
      </c>
      <c r="I19" s="578" t="s">
        <v>260</v>
      </c>
      <c r="J19" s="579"/>
      <c r="K19" s="579"/>
      <c r="L19" s="578"/>
      <c r="M19" s="578"/>
      <c r="N19" s="502"/>
      <c r="O19" s="502"/>
      <c r="P19" s="578"/>
      <c r="Q19" s="578"/>
      <c r="R19" s="580"/>
      <c r="S19" s="580"/>
    </row>
    <row r="20" spans="1:19" s="57" customFormat="1" ht="18.75" customHeight="1">
      <c r="A20" s="581"/>
      <c r="B20" s="582"/>
      <c r="C20" s="582"/>
      <c r="D20" s="582"/>
      <c r="E20" s="582"/>
      <c r="F20" s="583"/>
      <c r="G20" s="583"/>
      <c r="H20" s="583"/>
      <c r="I20" s="583"/>
      <c r="J20" s="582"/>
      <c r="K20" s="582"/>
      <c r="L20" s="582"/>
      <c r="M20" s="582"/>
      <c r="N20" s="582"/>
      <c r="O20" s="582"/>
      <c r="P20" s="582"/>
      <c r="Q20" s="582"/>
      <c r="R20" s="582"/>
      <c r="S20" s="582"/>
    </row>
    <row r="21" spans="1:21" ht="16.5" customHeight="1">
      <c r="A21" s="584" t="s">
        <v>212</v>
      </c>
      <c r="B21" s="3"/>
      <c r="O21" s="5"/>
      <c r="P21" s="2"/>
      <c r="Q21" s="7"/>
      <c r="R21" s="5"/>
      <c r="S21" s="7" t="s">
        <v>45</v>
      </c>
      <c r="U21" s="5"/>
    </row>
    <row r="22" spans="1:19" s="2" customFormat="1" ht="18.75" customHeight="1">
      <c r="A22" s="585" t="s">
        <v>436</v>
      </c>
      <c r="B22" s="506" t="s">
        <v>273</v>
      </c>
      <c r="C22" s="507"/>
      <c r="D22" s="506" t="s">
        <v>147</v>
      </c>
      <c r="E22" s="507"/>
      <c r="F22" s="506" t="s">
        <v>317</v>
      </c>
      <c r="G22" s="507"/>
      <c r="H22" s="586"/>
      <c r="I22" s="586"/>
      <c r="J22" s="506" t="s">
        <v>290</v>
      </c>
      <c r="K22" s="507"/>
      <c r="L22" s="506" t="s">
        <v>262</v>
      </c>
      <c r="M22" s="507"/>
      <c r="N22" s="586" t="s">
        <v>330</v>
      </c>
      <c r="O22" s="507"/>
      <c r="P22" s="587" t="s">
        <v>0</v>
      </c>
      <c r="Q22" s="587"/>
      <c r="R22" s="588" t="s">
        <v>367</v>
      </c>
      <c r="S22" s="589"/>
    </row>
    <row r="23" spans="1:19" s="2" customFormat="1" ht="18.75" customHeight="1">
      <c r="A23" s="590"/>
      <c r="B23" s="521" t="s">
        <v>123</v>
      </c>
      <c r="C23" s="591" t="s">
        <v>186</v>
      </c>
      <c r="D23" s="521" t="s">
        <v>123</v>
      </c>
      <c r="E23" s="591" t="s">
        <v>186</v>
      </c>
      <c r="F23" s="521" t="s">
        <v>123</v>
      </c>
      <c r="G23" s="591" t="s">
        <v>186</v>
      </c>
      <c r="H23" s="592"/>
      <c r="I23" s="592"/>
      <c r="J23" s="521" t="s">
        <v>123</v>
      </c>
      <c r="K23" s="591" t="s">
        <v>186</v>
      </c>
      <c r="L23" s="521" t="s">
        <v>123</v>
      </c>
      <c r="M23" s="591" t="s">
        <v>186</v>
      </c>
      <c r="N23" s="593" t="s">
        <v>123</v>
      </c>
      <c r="O23" s="591" t="s">
        <v>186</v>
      </c>
      <c r="P23" s="594" t="s">
        <v>123</v>
      </c>
      <c r="Q23" s="595" t="s">
        <v>186</v>
      </c>
      <c r="R23" s="596" t="s">
        <v>123</v>
      </c>
      <c r="S23" s="597" t="s">
        <v>186</v>
      </c>
    </row>
    <row r="24" spans="1:19" s="2" customFormat="1" ht="18.75" customHeight="1">
      <c r="A24" s="598" t="s">
        <v>84</v>
      </c>
      <c r="B24" s="599">
        <v>1414843</v>
      </c>
      <c r="C24" s="600">
        <v>93.9</v>
      </c>
      <c r="D24" s="599">
        <v>1487812</v>
      </c>
      <c r="E24" s="600">
        <v>94</v>
      </c>
      <c r="F24" s="599">
        <v>1589157</v>
      </c>
      <c r="G24" s="600">
        <v>94.4</v>
      </c>
      <c r="H24" s="601"/>
      <c r="I24" s="601"/>
      <c r="J24" s="599">
        <v>2017337</v>
      </c>
      <c r="K24" s="600">
        <v>94.8</v>
      </c>
      <c r="L24" s="599">
        <v>2039756</v>
      </c>
      <c r="M24" s="600">
        <v>94.4</v>
      </c>
      <c r="N24" s="602">
        <v>1986748</v>
      </c>
      <c r="O24" s="600">
        <v>94.2</v>
      </c>
      <c r="P24" s="603">
        <v>1835692</v>
      </c>
      <c r="Q24" s="604">
        <v>94.4</v>
      </c>
      <c r="R24" s="605">
        <v>1821127</v>
      </c>
      <c r="S24" s="606">
        <v>95.1</v>
      </c>
    </row>
    <row r="25" spans="1:19" s="2" customFormat="1" ht="18.75" customHeight="1">
      <c r="A25" s="607" t="s">
        <v>23</v>
      </c>
      <c r="B25" s="608">
        <v>617913</v>
      </c>
      <c r="C25" s="609">
        <v>98.7</v>
      </c>
      <c r="D25" s="608">
        <v>705277</v>
      </c>
      <c r="E25" s="609">
        <v>98.7</v>
      </c>
      <c r="F25" s="608">
        <v>676874</v>
      </c>
      <c r="G25" s="609">
        <v>98.6</v>
      </c>
      <c r="H25" s="610"/>
      <c r="I25" s="610"/>
      <c r="J25" s="608">
        <v>574755</v>
      </c>
      <c r="K25" s="609">
        <v>98.3</v>
      </c>
      <c r="L25" s="608">
        <v>734085</v>
      </c>
      <c r="M25" s="609">
        <v>98.5</v>
      </c>
      <c r="N25" s="611">
        <v>426673</v>
      </c>
      <c r="O25" s="609">
        <v>96.6</v>
      </c>
      <c r="P25" s="612">
        <v>636431</v>
      </c>
      <c r="Q25" s="613">
        <v>97.6</v>
      </c>
      <c r="R25" s="614">
        <v>643809</v>
      </c>
      <c r="S25" s="615">
        <v>97.5</v>
      </c>
    </row>
    <row r="26" spans="1:19" s="2" customFormat="1" ht="18.75" customHeight="1">
      <c r="A26" s="607" t="s">
        <v>205</v>
      </c>
      <c r="B26" s="608">
        <v>3211959</v>
      </c>
      <c r="C26" s="616">
        <v>90.8</v>
      </c>
      <c r="D26" s="608">
        <v>3447483</v>
      </c>
      <c r="E26" s="616">
        <v>90.4</v>
      </c>
      <c r="F26" s="608">
        <v>3362835</v>
      </c>
      <c r="G26" s="616">
        <v>90</v>
      </c>
      <c r="H26" s="617"/>
      <c r="I26" s="617"/>
      <c r="J26" s="608">
        <v>3460852</v>
      </c>
      <c r="K26" s="616">
        <v>89.7</v>
      </c>
      <c r="L26" s="608">
        <v>3552702</v>
      </c>
      <c r="M26" s="616">
        <v>89.1</v>
      </c>
      <c r="N26" s="611">
        <v>3435997</v>
      </c>
      <c r="O26" s="616">
        <v>89.7</v>
      </c>
      <c r="P26" s="612">
        <v>3362108</v>
      </c>
      <c r="Q26" s="249">
        <v>89.6</v>
      </c>
      <c r="R26" s="614">
        <v>3306043</v>
      </c>
      <c r="S26" s="618">
        <v>90.4</v>
      </c>
    </row>
    <row r="27" spans="1:19" s="2" customFormat="1" ht="18.75" customHeight="1">
      <c r="A27" s="619" t="s">
        <v>27</v>
      </c>
      <c r="B27" s="608">
        <v>25833</v>
      </c>
      <c r="C27" s="616">
        <v>100</v>
      </c>
      <c r="D27" s="608">
        <v>27771</v>
      </c>
      <c r="E27" s="616">
        <v>100</v>
      </c>
      <c r="F27" s="608">
        <v>28699</v>
      </c>
      <c r="G27" s="616">
        <v>100</v>
      </c>
      <c r="H27" s="620"/>
      <c r="I27" s="620"/>
      <c r="J27" s="608">
        <v>26522</v>
      </c>
      <c r="K27" s="616">
        <v>100</v>
      </c>
      <c r="L27" s="608">
        <v>23040</v>
      </c>
      <c r="M27" s="616">
        <v>100</v>
      </c>
      <c r="N27" s="611">
        <v>24108</v>
      </c>
      <c r="O27" s="616">
        <v>100</v>
      </c>
      <c r="P27" s="612">
        <v>24304</v>
      </c>
      <c r="Q27" s="621">
        <v>100</v>
      </c>
      <c r="R27" s="614">
        <v>24183</v>
      </c>
      <c r="S27" s="622">
        <v>100</v>
      </c>
    </row>
    <row r="28" spans="1:19" s="2" customFormat="1" ht="18.75" customHeight="1">
      <c r="A28" s="607" t="s">
        <v>388</v>
      </c>
      <c r="B28" s="608">
        <v>1432</v>
      </c>
      <c r="C28" s="616">
        <v>0</v>
      </c>
      <c r="D28" s="608">
        <v>1395</v>
      </c>
      <c r="E28" s="616">
        <v>0</v>
      </c>
      <c r="F28" s="608">
        <v>1395</v>
      </c>
      <c r="G28" s="616">
        <v>0</v>
      </c>
      <c r="H28" s="620"/>
      <c r="I28" s="620"/>
      <c r="J28" s="608">
        <v>1395</v>
      </c>
      <c r="K28" s="616">
        <v>0</v>
      </c>
      <c r="L28" s="608">
        <v>1395</v>
      </c>
      <c r="M28" s="616">
        <v>0</v>
      </c>
      <c r="N28" s="611">
        <v>0</v>
      </c>
      <c r="O28" s="616">
        <v>0</v>
      </c>
      <c r="P28" s="612">
        <v>0</v>
      </c>
      <c r="Q28" s="621">
        <v>0</v>
      </c>
      <c r="R28" s="614">
        <v>0</v>
      </c>
      <c r="S28" s="622">
        <v>0</v>
      </c>
    </row>
    <row r="29" spans="1:19" s="2" customFormat="1" ht="18.75" customHeight="1">
      <c r="A29" s="607" t="s">
        <v>314</v>
      </c>
      <c r="B29" s="608">
        <v>111173</v>
      </c>
      <c r="C29" s="616">
        <v>93.8</v>
      </c>
      <c r="D29" s="608">
        <v>126577</v>
      </c>
      <c r="E29" s="616">
        <v>93.7</v>
      </c>
      <c r="F29" s="608">
        <v>130085</v>
      </c>
      <c r="G29" s="616">
        <v>92.7</v>
      </c>
      <c r="H29" s="617"/>
      <c r="I29" s="617"/>
      <c r="J29" s="608">
        <v>133321</v>
      </c>
      <c r="K29" s="616">
        <v>91.8</v>
      </c>
      <c r="L29" s="608">
        <v>135256</v>
      </c>
      <c r="M29" s="616">
        <v>91.2</v>
      </c>
      <c r="N29" s="611">
        <v>138289</v>
      </c>
      <c r="O29" s="616">
        <v>92</v>
      </c>
      <c r="P29" s="612">
        <v>137911</v>
      </c>
      <c r="Q29" s="249">
        <v>92.9</v>
      </c>
      <c r="R29" s="614">
        <v>137733</v>
      </c>
      <c r="S29" s="618">
        <v>93.7</v>
      </c>
    </row>
    <row r="30" spans="1:19" s="500" customFormat="1" ht="18.75" customHeight="1" hidden="1">
      <c r="A30" s="623" t="s">
        <v>318</v>
      </c>
      <c r="B30" s="624"/>
      <c r="C30" s="625"/>
      <c r="D30" s="624"/>
      <c r="E30" s="625"/>
      <c r="F30" s="624"/>
      <c r="G30" s="625"/>
      <c r="H30" s="626"/>
      <c r="I30" s="626"/>
      <c r="J30" s="624"/>
      <c r="K30" s="625"/>
      <c r="L30" s="624"/>
      <c r="M30" s="625"/>
      <c r="N30" s="627"/>
      <c r="O30" s="625"/>
      <c r="P30" s="612"/>
      <c r="Q30" s="249"/>
      <c r="R30" s="614"/>
      <c r="S30" s="618"/>
    </row>
    <row r="31" spans="1:19" s="500" customFormat="1" ht="18.75" customHeight="1" hidden="1">
      <c r="A31" s="623" t="s">
        <v>182</v>
      </c>
      <c r="B31" s="624"/>
      <c r="C31" s="625"/>
      <c r="D31" s="624"/>
      <c r="E31" s="625"/>
      <c r="F31" s="624"/>
      <c r="G31" s="625"/>
      <c r="H31" s="626"/>
      <c r="I31" s="626"/>
      <c r="J31" s="624"/>
      <c r="K31" s="625"/>
      <c r="L31" s="624"/>
      <c r="M31" s="625"/>
      <c r="N31" s="627"/>
      <c r="O31" s="625"/>
      <c r="P31" s="612"/>
      <c r="Q31" s="249"/>
      <c r="R31" s="614"/>
      <c r="S31" s="618"/>
    </row>
    <row r="32" spans="1:19" s="2" customFormat="1" ht="18.75" customHeight="1">
      <c r="A32" s="607" t="s">
        <v>319</v>
      </c>
      <c r="B32" s="608">
        <v>345178</v>
      </c>
      <c r="C32" s="616">
        <v>100</v>
      </c>
      <c r="D32" s="608">
        <v>348186</v>
      </c>
      <c r="E32" s="616">
        <v>100</v>
      </c>
      <c r="F32" s="608">
        <v>348060</v>
      </c>
      <c r="G32" s="616">
        <v>100</v>
      </c>
      <c r="H32" s="620"/>
      <c r="I32" s="620"/>
      <c r="J32" s="608">
        <v>339578</v>
      </c>
      <c r="K32" s="616">
        <v>100</v>
      </c>
      <c r="L32" s="608">
        <v>298174</v>
      </c>
      <c r="M32" s="616">
        <v>100</v>
      </c>
      <c r="N32" s="611">
        <v>280950</v>
      </c>
      <c r="O32" s="616">
        <v>100</v>
      </c>
      <c r="P32" s="612">
        <v>289038</v>
      </c>
      <c r="Q32" s="621">
        <v>100</v>
      </c>
      <c r="R32" s="614">
        <v>348660</v>
      </c>
      <c r="S32" s="622">
        <v>100</v>
      </c>
    </row>
    <row r="33" spans="1:19" s="500" customFormat="1" ht="18.75" customHeight="1" hidden="1">
      <c r="A33" s="623" t="s">
        <v>437</v>
      </c>
      <c r="B33" s="624"/>
      <c r="C33" s="625"/>
      <c r="D33" s="624"/>
      <c r="E33" s="625"/>
      <c r="F33" s="624"/>
      <c r="G33" s="625"/>
      <c r="H33" s="626"/>
      <c r="I33" s="626"/>
      <c r="J33" s="624"/>
      <c r="K33" s="625"/>
      <c r="L33" s="624"/>
      <c r="M33" s="625"/>
      <c r="N33" s="627"/>
      <c r="O33" s="625"/>
      <c r="P33" s="612"/>
      <c r="Q33" s="249"/>
      <c r="R33" s="614"/>
      <c r="S33" s="618"/>
    </row>
    <row r="34" spans="1:19" s="2" customFormat="1" ht="18.75" customHeight="1">
      <c r="A34" s="607" t="s">
        <v>274</v>
      </c>
      <c r="B34" s="608">
        <v>279255</v>
      </c>
      <c r="C34" s="616">
        <v>91.1</v>
      </c>
      <c r="D34" s="608">
        <v>284333</v>
      </c>
      <c r="E34" s="616">
        <v>90.2</v>
      </c>
      <c r="F34" s="608">
        <v>276584</v>
      </c>
      <c r="G34" s="616">
        <v>89.8</v>
      </c>
      <c r="H34" s="617"/>
      <c r="I34" s="617"/>
      <c r="J34" s="608">
        <v>284220</v>
      </c>
      <c r="K34" s="616">
        <v>89.5</v>
      </c>
      <c r="L34" s="608">
        <v>289696</v>
      </c>
      <c r="M34" s="616">
        <v>88.9</v>
      </c>
      <c r="N34" s="611">
        <v>282762</v>
      </c>
      <c r="O34" s="616">
        <v>89.6</v>
      </c>
      <c r="P34" s="612">
        <v>279891</v>
      </c>
      <c r="Q34" s="249">
        <v>89.6</v>
      </c>
      <c r="R34" s="614">
        <v>150122</v>
      </c>
      <c r="S34" s="618">
        <v>84.4</v>
      </c>
    </row>
    <row r="35" spans="1:19" s="2" customFormat="1" ht="18.75" customHeight="1">
      <c r="A35" s="628" t="s">
        <v>139</v>
      </c>
      <c r="B35" s="608">
        <v>1436265</v>
      </c>
      <c r="C35" s="616">
        <v>80.95</v>
      </c>
      <c r="D35" s="629">
        <v>1343038</v>
      </c>
      <c r="E35" s="630">
        <v>80.2</v>
      </c>
      <c r="F35" s="629">
        <v>1268676</v>
      </c>
      <c r="G35" s="630">
        <v>78.9</v>
      </c>
      <c r="H35" s="631"/>
      <c r="I35" s="631"/>
      <c r="J35" s="629">
        <v>1263902</v>
      </c>
      <c r="K35" s="630">
        <v>77.4</v>
      </c>
      <c r="L35" s="629">
        <v>1136868</v>
      </c>
      <c r="M35" s="630">
        <v>74.8</v>
      </c>
      <c r="N35" s="612">
        <v>1125271</v>
      </c>
      <c r="O35" s="630">
        <v>75</v>
      </c>
      <c r="P35" s="612">
        <v>1210758</v>
      </c>
      <c r="Q35" s="249">
        <v>77.1</v>
      </c>
      <c r="R35" s="614">
        <v>1247712</v>
      </c>
      <c r="S35" s="618">
        <v>76.6</v>
      </c>
    </row>
    <row r="36" spans="1:19" s="2" customFormat="1" ht="18.75" customHeight="1">
      <c r="A36" s="628" t="s">
        <v>155</v>
      </c>
      <c r="B36" s="608">
        <v>269362</v>
      </c>
      <c r="C36" s="609">
        <v>86.41</v>
      </c>
      <c r="D36" s="629">
        <v>274538</v>
      </c>
      <c r="E36" s="632">
        <v>83.2</v>
      </c>
      <c r="F36" s="629">
        <v>338817</v>
      </c>
      <c r="G36" s="632">
        <v>85.9</v>
      </c>
      <c r="H36" s="633"/>
      <c r="I36" s="633"/>
      <c r="J36" s="629">
        <v>356206</v>
      </c>
      <c r="K36" s="632">
        <v>86.3</v>
      </c>
      <c r="L36" s="629">
        <v>150769</v>
      </c>
      <c r="M36" s="632">
        <v>68.3</v>
      </c>
      <c r="N36" s="612">
        <v>141998</v>
      </c>
      <c r="O36" s="630">
        <v>67</v>
      </c>
      <c r="P36" s="612">
        <v>165261</v>
      </c>
      <c r="Q36" s="249">
        <v>71.3</v>
      </c>
      <c r="R36" s="614">
        <v>130114</v>
      </c>
      <c r="S36" s="618">
        <v>94.4</v>
      </c>
    </row>
    <row r="37" spans="1:19" s="2" customFormat="1" ht="18.75" customHeight="1" hidden="1">
      <c r="A37" s="619" t="s">
        <v>233</v>
      </c>
      <c r="B37" s="608"/>
      <c r="C37" s="625" t="s">
        <v>191</v>
      </c>
      <c r="D37" s="608"/>
      <c r="E37" s="625"/>
      <c r="F37" s="608"/>
      <c r="G37" s="625"/>
      <c r="H37" s="626"/>
      <c r="I37" s="626"/>
      <c r="J37" s="608"/>
      <c r="K37" s="625"/>
      <c r="L37" s="608"/>
      <c r="M37" s="625"/>
      <c r="N37" s="611"/>
      <c r="O37" s="625"/>
      <c r="P37" s="612"/>
      <c r="Q37" s="249"/>
      <c r="R37" s="614"/>
      <c r="S37" s="618"/>
    </row>
    <row r="38" spans="1:19" s="2" customFormat="1" ht="18.75" customHeight="1">
      <c r="A38" s="634" t="s">
        <v>357</v>
      </c>
      <c r="B38" s="635">
        <v>2804</v>
      </c>
      <c r="C38" s="636">
        <v>47.2</v>
      </c>
      <c r="D38" s="635">
        <v>4605</v>
      </c>
      <c r="E38" s="636">
        <v>70.7</v>
      </c>
      <c r="F38" s="635">
        <v>4603</v>
      </c>
      <c r="G38" s="637">
        <v>67</v>
      </c>
      <c r="H38" s="638"/>
      <c r="I38" s="638"/>
      <c r="J38" s="635">
        <v>4916</v>
      </c>
      <c r="K38" s="636">
        <v>70.1</v>
      </c>
      <c r="L38" s="635">
        <v>4134</v>
      </c>
      <c r="M38" s="636">
        <v>64.9</v>
      </c>
      <c r="N38" s="639">
        <v>3806</v>
      </c>
      <c r="O38" s="636">
        <v>70.7</v>
      </c>
      <c r="P38" s="640">
        <v>3440</v>
      </c>
      <c r="Q38" s="641">
        <v>68.7</v>
      </c>
      <c r="R38" s="642">
        <v>3291</v>
      </c>
      <c r="S38" s="643">
        <v>64.9</v>
      </c>
    </row>
    <row r="39" s="80" customFormat="1" ht="15" customHeight="1">
      <c r="A39" s="80" t="s">
        <v>189</v>
      </c>
    </row>
    <row r="40" s="80" customFormat="1" ht="6" customHeight="1"/>
    <row r="41" s="80" customFormat="1" ht="15" customHeight="1">
      <c r="A41" s="80" t="s">
        <v>372</v>
      </c>
    </row>
    <row r="42" s="80" customFormat="1" ht="15" customHeight="1">
      <c r="A42" s="80" t="s">
        <v>378</v>
      </c>
    </row>
    <row r="43" s="80" customFormat="1" ht="15" customHeight="1">
      <c r="A43" s="80" t="s">
        <v>76</v>
      </c>
    </row>
  </sheetData>
  <sheetProtection/>
  <mergeCells count="33">
    <mergeCell ref="A2:A4"/>
    <mergeCell ref="B2:C2"/>
    <mergeCell ref="D2:E2"/>
    <mergeCell ref="F2:G2"/>
    <mergeCell ref="H2:I2"/>
    <mergeCell ref="J2:K2"/>
    <mergeCell ref="L2:M2"/>
    <mergeCell ref="N2:O2"/>
    <mergeCell ref="B3:B4"/>
    <mergeCell ref="C3:C4"/>
    <mergeCell ref="D3:D4"/>
    <mergeCell ref="E3:E4"/>
    <mergeCell ref="F3:F4"/>
    <mergeCell ref="G3:G4"/>
    <mergeCell ref="H3:H4"/>
    <mergeCell ref="I3:I4"/>
    <mergeCell ref="J3:J4"/>
    <mergeCell ref="K3:K4"/>
    <mergeCell ref="L3:L4"/>
    <mergeCell ref="M3:M4"/>
    <mergeCell ref="N3:N4"/>
    <mergeCell ref="O3:O4"/>
    <mergeCell ref="H9:I9"/>
    <mergeCell ref="T12:Y15"/>
    <mergeCell ref="A22:A23"/>
    <mergeCell ref="B22:C22"/>
    <mergeCell ref="D22:E22"/>
    <mergeCell ref="F22:G22"/>
    <mergeCell ref="J22:K22"/>
    <mergeCell ref="L22:M22"/>
    <mergeCell ref="N22:O22"/>
    <mergeCell ref="P22:Q22"/>
    <mergeCell ref="R22:S22"/>
  </mergeCells>
  <printOptions/>
  <pageMargins left="0.984251968503937" right="0.7874015748031497" top="0.3937007874015748" bottom="0.3937007874015748" header="0.5118110236220472" footer="0.1968503937007874"/>
  <pageSetup horizontalDpi="600" verticalDpi="600" orientation="landscape" paperSize="9" scale="85" r:id="rId1"/>
  <headerFooter alignWithMargins="0">
    <oddFooter>&amp;L&amp;"ＭＳ Ｐ明朝,標準"&amp;10－３４－</oddFooter>
  </headerFooter>
</worksheet>
</file>

<file path=xl/worksheets/sheet6.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pane xSplit="2" ySplit="2" topLeftCell="C3" activePane="bottomRight" state="frozen"/>
      <selection pane="bottomRight" activeCell="J26" sqref="J26"/>
    </sheetView>
  </sheetViews>
  <sheetFormatPr defaultColWidth="9.00390625" defaultRowHeight="13.5"/>
  <cols>
    <col min="1" max="1" width="2.75390625" style="1" customWidth="1"/>
    <col min="2" max="2" width="17.625" style="1" customWidth="1"/>
    <col min="3" max="9" width="10.125" style="1" customWidth="1"/>
    <col min="10" max="13" width="10.125" style="126" customWidth="1"/>
    <col min="14" max="254" width="9.00390625" style="1" customWidth="1"/>
    <col min="255" max="16384" width="9.00390625" style="1" customWidth="1"/>
  </cols>
  <sheetData>
    <row r="1" spans="1:13" ht="16.5" customHeight="1">
      <c r="A1" s="3" t="s">
        <v>320</v>
      </c>
      <c r="B1" s="3"/>
      <c r="F1" s="5"/>
      <c r="G1" s="5"/>
      <c r="H1" s="5"/>
      <c r="I1" s="5"/>
      <c r="J1" s="644"/>
      <c r="K1" s="644"/>
      <c r="L1" s="644"/>
      <c r="M1" s="645" t="s">
        <v>202</v>
      </c>
    </row>
    <row r="2" spans="1:13" ht="16.5" customHeight="1">
      <c r="A2" s="646" t="s">
        <v>124</v>
      </c>
      <c r="B2" s="647"/>
      <c r="C2" s="648" t="s">
        <v>215</v>
      </c>
      <c r="D2" s="649" t="s">
        <v>409</v>
      </c>
      <c r="E2" s="649" t="s">
        <v>197</v>
      </c>
      <c r="F2" s="649" t="s">
        <v>33</v>
      </c>
      <c r="G2" s="649" t="s">
        <v>181</v>
      </c>
      <c r="H2" s="649" t="s">
        <v>374</v>
      </c>
      <c r="I2" s="649" t="s">
        <v>74</v>
      </c>
      <c r="J2" s="649" t="s">
        <v>396</v>
      </c>
      <c r="K2" s="649" t="s">
        <v>308</v>
      </c>
      <c r="L2" s="650" t="s">
        <v>322</v>
      </c>
      <c r="M2" s="651" t="s">
        <v>348</v>
      </c>
    </row>
    <row r="3" spans="1:13" ht="16.5" customHeight="1">
      <c r="A3" s="652" t="s">
        <v>399</v>
      </c>
      <c r="B3" s="653"/>
      <c r="C3" s="654">
        <f aca="true" t="shared" si="0" ref="C3:M3">SUM(C4:C5)</f>
        <v>14</v>
      </c>
      <c r="D3" s="655">
        <f t="shared" si="0"/>
        <v>14</v>
      </c>
      <c r="E3" s="655">
        <f t="shared" si="0"/>
        <v>14</v>
      </c>
      <c r="F3" s="655">
        <f t="shared" si="0"/>
        <v>16</v>
      </c>
      <c r="G3" s="656">
        <f t="shared" si="0"/>
        <v>16</v>
      </c>
      <c r="H3" s="656">
        <f t="shared" si="0"/>
        <v>16</v>
      </c>
      <c r="I3" s="656">
        <f t="shared" si="0"/>
        <v>16</v>
      </c>
      <c r="J3" s="656">
        <f t="shared" si="0"/>
        <v>16</v>
      </c>
      <c r="K3" s="656">
        <f t="shared" si="0"/>
        <v>16</v>
      </c>
      <c r="L3" s="657">
        <f t="shared" si="0"/>
        <v>16</v>
      </c>
      <c r="M3" s="658">
        <f t="shared" si="0"/>
        <v>15</v>
      </c>
    </row>
    <row r="4" spans="1:13" ht="16.5" customHeight="1">
      <c r="A4" s="659"/>
      <c r="B4" s="660" t="s">
        <v>238</v>
      </c>
      <c r="C4" s="661">
        <v>12</v>
      </c>
      <c r="D4" s="115">
        <v>12</v>
      </c>
      <c r="E4" s="115">
        <v>12</v>
      </c>
      <c r="F4" s="115">
        <v>14</v>
      </c>
      <c r="G4" s="662">
        <v>14</v>
      </c>
      <c r="H4" s="662">
        <v>14</v>
      </c>
      <c r="I4" s="662">
        <v>14</v>
      </c>
      <c r="J4" s="662">
        <v>14</v>
      </c>
      <c r="K4" s="662">
        <v>14</v>
      </c>
      <c r="L4" s="663">
        <v>14</v>
      </c>
      <c r="M4" s="664">
        <v>14</v>
      </c>
    </row>
    <row r="5" spans="1:13" ht="16.5" customHeight="1">
      <c r="A5" s="665"/>
      <c r="B5" s="666" t="s">
        <v>406</v>
      </c>
      <c r="C5" s="667">
        <v>2</v>
      </c>
      <c r="D5" s="668">
        <v>2</v>
      </c>
      <c r="E5" s="668">
        <v>2</v>
      </c>
      <c r="F5" s="668">
        <v>2</v>
      </c>
      <c r="G5" s="669">
        <v>2</v>
      </c>
      <c r="H5" s="669">
        <v>2</v>
      </c>
      <c r="I5" s="669">
        <v>2</v>
      </c>
      <c r="J5" s="669">
        <v>2</v>
      </c>
      <c r="K5" s="669">
        <v>2</v>
      </c>
      <c r="L5" s="670">
        <v>2</v>
      </c>
      <c r="M5" s="671">
        <v>1</v>
      </c>
    </row>
    <row r="6" spans="1:13" ht="16.5" customHeight="1">
      <c r="A6" s="672" t="s">
        <v>370</v>
      </c>
      <c r="B6" s="673"/>
      <c r="C6" s="674">
        <f aca="true" t="shared" si="1" ref="C6:M6">SUM(C7:C9)</f>
        <v>139</v>
      </c>
      <c r="D6" s="111">
        <f t="shared" si="1"/>
        <v>135</v>
      </c>
      <c r="E6" s="111">
        <f t="shared" si="1"/>
        <v>134</v>
      </c>
      <c r="F6" s="111">
        <f t="shared" si="1"/>
        <v>152</v>
      </c>
      <c r="G6" s="675">
        <f t="shared" si="1"/>
        <v>151</v>
      </c>
      <c r="H6" s="675">
        <f t="shared" si="1"/>
        <v>147</v>
      </c>
      <c r="I6" s="675">
        <f t="shared" si="1"/>
        <v>150</v>
      </c>
      <c r="J6" s="675">
        <f t="shared" si="1"/>
        <v>147</v>
      </c>
      <c r="K6" s="675">
        <f t="shared" si="1"/>
        <v>147</v>
      </c>
      <c r="L6" s="676">
        <f t="shared" si="1"/>
        <v>148</v>
      </c>
      <c r="M6" s="677">
        <f t="shared" si="1"/>
        <v>150</v>
      </c>
    </row>
    <row r="7" spans="1:13" ht="16.5" customHeight="1">
      <c r="A7" s="659"/>
      <c r="B7" s="660" t="s">
        <v>103</v>
      </c>
      <c r="C7" s="661">
        <v>116</v>
      </c>
      <c r="D7" s="115">
        <v>113</v>
      </c>
      <c r="E7" s="115">
        <v>114</v>
      </c>
      <c r="F7" s="115">
        <v>128</v>
      </c>
      <c r="G7" s="662">
        <v>126</v>
      </c>
      <c r="H7" s="662">
        <v>117</v>
      </c>
      <c r="I7" s="662">
        <v>120</v>
      </c>
      <c r="J7" s="662">
        <v>117</v>
      </c>
      <c r="K7" s="662">
        <v>117</v>
      </c>
      <c r="L7" s="663">
        <v>121</v>
      </c>
      <c r="M7" s="664">
        <v>119</v>
      </c>
    </row>
    <row r="8" spans="1:13" ht="16.5" customHeight="1">
      <c r="A8" s="659"/>
      <c r="B8" s="678" t="s">
        <v>4</v>
      </c>
      <c r="C8" s="679" t="s">
        <v>315</v>
      </c>
      <c r="D8" s="117" t="s">
        <v>315</v>
      </c>
      <c r="E8" s="117" t="s">
        <v>315</v>
      </c>
      <c r="F8" s="117" t="s">
        <v>315</v>
      </c>
      <c r="G8" s="680" t="s">
        <v>315</v>
      </c>
      <c r="H8" s="680">
        <v>3</v>
      </c>
      <c r="I8" s="680">
        <v>1</v>
      </c>
      <c r="J8" s="680" t="s">
        <v>315</v>
      </c>
      <c r="K8" s="680" t="s">
        <v>315</v>
      </c>
      <c r="L8" s="681" t="s">
        <v>315</v>
      </c>
      <c r="M8" s="682" t="s">
        <v>315</v>
      </c>
    </row>
    <row r="9" spans="1:13" ht="16.5" customHeight="1">
      <c r="A9" s="665"/>
      <c r="B9" s="683" t="s">
        <v>90</v>
      </c>
      <c r="C9" s="667">
        <v>23</v>
      </c>
      <c r="D9" s="668">
        <v>22</v>
      </c>
      <c r="E9" s="668">
        <v>20</v>
      </c>
      <c r="F9" s="668">
        <v>24</v>
      </c>
      <c r="G9" s="669">
        <v>25</v>
      </c>
      <c r="H9" s="669">
        <v>27</v>
      </c>
      <c r="I9" s="669">
        <v>29</v>
      </c>
      <c r="J9" s="669">
        <v>30</v>
      </c>
      <c r="K9" s="669">
        <v>30</v>
      </c>
      <c r="L9" s="670">
        <v>27</v>
      </c>
      <c r="M9" s="671">
        <v>31</v>
      </c>
    </row>
    <row r="10" spans="1:13" ht="16.5" customHeight="1">
      <c r="A10" s="672" t="s">
        <v>24</v>
      </c>
      <c r="B10" s="673"/>
      <c r="C10" s="674">
        <f aca="true" t="shared" si="2" ref="C10:M10">SUM(C11:C12)</f>
        <v>2889</v>
      </c>
      <c r="D10" s="111">
        <f t="shared" si="2"/>
        <v>2803</v>
      </c>
      <c r="E10" s="111">
        <f t="shared" si="2"/>
        <v>2744</v>
      </c>
      <c r="F10" s="111">
        <f t="shared" si="2"/>
        <v>2945</v>
      </c>
      <c r="G10" s="675">
        <f t="shared" si="2"/>
        <v>2902</v>
      </c>
      <c r="H10" s="675">
        <f t="shared" si="2"/>
        <v>2832</v>
      </c>
      <c r="I10" s="675">
        <f t="shared" si="2"/>
        <v>2771</v>
      </c>
      <c r="J10" s="675">
        <f t="shared" si="2"/>
        <v>2707</v>
      </c>
      <c r="K10" s="675">
        <f t="shared" si="2"/>
        <v>2636</v>
      </c>
      <c r="L10" s="676">
        <f t="shared" si="2"/>
        <v>2594</v>
      </c>
      <c r="M10" s="677">
        <f t="shared" si="2"/>
        <v>2535</v>
      </c>
    </row>
    <row r="11" spans="1:13" ht="16.5" customHeight="1">
      <c r="A11" s="659"/>
      <c r="B11" s="660" t="s">
        <v>413</v>
      </c>
      <c r="C11" s="661">
        <v>1442</v>
      </c>
      <c r="D11" s="115">
        <v>1403</v>
      </c>
      <c r="E11" s="115">
        <v>1388</v>
      </c>
      <c r="F11" s="115">
        <v>1508</v>
      </c>
      <c r="G11" s="662">
        <f>G14+G17+G20+G23+G26+G29</f>
        <v>1508</v>
      </c>
      <c r="H11" s="662">
        <v>1483</v>
      </c>
      <c r="I11" s="662">
        <v>1460</v>
      </c>
      <c r="J11" s="662">
        <v>1425</v>
      </c>
      <c r="K11" s="662">
        <v>1365</v>
      </c>
      <c r="L11" s="663">
        <v>1334</v>
      </c>
      <c r="M11" s="664">
        <v>1279</v>
      </c>
    </row>
    <row r="12" spans="1:13" ht="16.5" customHeight="1">
      <c r="A12" s="665"/>
      <c r="B12" s="666" t="s">
        <v>177</v>
      </c>
      <c r="C12" s="667">
        <v>1447</v>
      </c>
      <c r="D12" s="668">
        <v>1400</v>
      </c>
      <c r="E12" s="668">
        <v>1356</v>
      </c>
      <c r="F12" s="668">
        <v>1437</v>
      </c>
      <c r="G12" s="669">
        <f>G15+G18+G21+G24+G27+G30</f>
        <v>1394</v>
      </c>
      <c r="H12" s="669">
        <v>1349</v>
      </c>
      <c r="I12" s="669">
        <v>1311</v>
      </c>
      <c r="J12" s="669">
        <v>1282</v>
      </c>
      <c r="K12" s="669">
        <v>1271</v>
      </c>
      <c r="L12" s="670">
        <v>1260</v>
      </c>
      <c r="M12" s="671">
        <v>1256</v>
      </c>
    </row>
    <row r="13" spans="1:13" ht="16.5" customHeight="1">
      <c r="A13" s="672" t="s">
        <v>21</v>
      </c>
      <c r="B13" s="673"/>
      <c r="C13" s="674">
        <f aca="true" t="shared" si="3" ref="C13:M13">SUM(C14:C15)</f>
        <v>452</v>
      </c>
      <c r="D13" s="111">
        <f t="shared" si="3"/>
        <v>447</v>
      </c>
      <c r="E13" s="111">
        <f t="shared" si="3"/>
        <v>434</v>
      </c>
      <c r="F13" s="111">
        <f t="shared" si="3"/>
        <v>467</v>
      </c>
      <c r="G13" s="675">
        <f t="shared" si="3"/>
        <v>464</v>
      </c>
      <c r="H13" s="675">
        <f t="shared" si="3"/>
        <v>457</v>
      </c>
      <c r="I13" s="675">
        <f t="shared" si="3"/>
        <v>442</v>
      </c>
      <c r="J13" s="675">
        <f t="shared" si="3"/>
        <v>423</v>
      </c>
      <c r="K13" s="675">
        <f t="shared" si="3"/>
        <v>412</v>
      </c>
      <c r="L13" s="676">
        <f t="shared" si="3"/>
        <v>436</v>
      </c>
      <c r="M13" s="677">
        <f t="shared" si="3"/>
        <v>404</v>
      </c>
    </row>
    <row r="14" spans="1:13" ht="16.5" customHeight="1">
      <c r="A14" s="659"/>
      <c r="B14" s="660" t="s">
        <v>413</v>
      </c>
      <c r="C14" s="684">
        <v>217</v>
      </c>
      <c r="D14" s="685">
        <v>225</v>
      </c>
      <c r="E14" s="685">
        <v>239</v>
      </c>
      <c r="F14" s="115">
        <v>257</v>
      </c>
      <c r="G14" s="662">
        <v>256</v>
      </c>
      <c r="H14" s="662">
        <v>228</v>
      </c>
      <c r="I14" s="662">
        <v>222</v>
      </c>
      <c r="J14" s="662">
        <v>207</v>
      </c>
      <c r="K14" s="662">
        <v>200</v>
      </c>
      <c r="L14" s="663">
        <v>232</v>
      </c>
      <c r="M14" s="664">
        <v>208</v>
      </c>
    </row>
    <row r="15" spans="1:13" ht="16.5" customHeight="1">
      <c r="A15" s="665"/>
      <c r="B15" s="666" t="s">
        <v>177</v>
      </c>
      <c r="C15" s="667">
        <v>235</v>
      </c>
      <c r="D15" s="668">
        <v>222</v>
      </c>
      <c r="E15" s="668">
        <v>195</v>
      </c>
      <c r="F15" s="668">
        <v>210</v>
      </c>
      <c r="G15" s="669">
        <v>208</v>
      </c>
      <c r="H15" s="669">
        <v>229</v>
      </c>
      <c r="I15" s="669">
        <v>220</v>
      </c>
      <c r="J15" s="669">
        <v>216</v>
      </c>
      <c r="K15" s="669">
        <v>212</v>
      </c>
      <c r="L15" s="670">
        <v>204</v>
      </c>
      <c r="M15" s="671">
        <v>196</v>
      </c>
    </row>
    <row r="16" spans="1:13" ht="16.5" customHeight="1">
      <c r="A16" s="672" t="s">
        <v>419</v>
      </c>
      <c r="B16" s="673"/>
      <c r="C16" s="674">
        <f aca="true" t="shared" si="4" ref="C16:M16">SUM(C17:C18)</f>
        <v>500</v>
      </c>
      <c r="D16" s="111">
        <f t="shared" si="4"/>
        <v>453</v>
      </c>
      <c r="E16" s="111">
        <f t="shared" si="4"/>
        <v>445</v>
      </c>
      <c r="F16" s="111">
        <f t="shared" si="4"/>
        <v>463</v>
      </c>
      <c r="G16" s="675">
        <f t="shared" si="4"/>
        <v>479</v>
      </c>
      <c r="H16" s="675">
        <f t="shared" si="4"/>
        <v>466</v>
      </c>
      <c r="I16" s="675">
        <f t="shared" si="4"/>
        <v>460</v>
      </c>
      <c r="J16" s="675">
        <f t="shared" si="4"/>
        <v>437</v>
      </c>
      <c r="K16" s="675">
        <f t="shared" si="4"/>
        <v>418</v>
      </c>
      <c r="L16" s="676">
        <f t="shared" si="4"/>
        <v>409</v>
      </c>
      <c r="M16" s="677">
        <f t="shared" si="4"/>
        <v>436</v>
      </c>
    </row>
    <row r="17" spans="1:13" ht="16.5" customHeight="1">
      <c r="A17" s="659"/>
      <c r="B17" s="660" t="s">
        <v>413</v>
      </c>
      <c r="C17" s="684">
        <v>242</v>
      </c>
      <c r="D17" s="685">
        <v>213</v>
      </c>
      <c r="E17" s="685">
        <v>221</v>
      </c>
      <c r="F17" s="115">
        <v>254</v>
      </c>
      <c r="G17" s="662">
        <v>265</v>
      </c>
      <c r="H17" s="662">
        <v>261</v>
      </c>
      <c r="I17" s="662">
        <v>230</v>
      </c>
      <c r="J17" s="662">
        <v>220</v>
      </c>
      <c r="K17" s="662">
        <v>206</v>
      </c>
      <c r="L17" s="663">
        <v>197</v>
      </c>
      <c r="M17" s="664">
        <v>231</v>
      </c>
    </row>
    <row r="18" spans="1:13" ht="16.5" customHeight="1">
      <c r="A18" s="665"/>
      <c r="B18" s="666" t="s">
        <v>177</v>
      </c>
      <c r="C18" s="667">
        <v>258</v>
      </c>
      <c r="D18" s="668">
        <v>240</v>
      </c>
      <c r="E18" s="668">
        <v>224</v>
      </c>
      <c r="F18" s="668">
        <v>209</v>
      </c>
      <c r="G18" s="669">
        <v>214</v>
      </c>
      <c r="H18" s="669">
        <v>205</v>
      </c>
      <c r="I18" s="669">
        <v>230</v>
      </c>
      <c r="J18" s="669">
        <v>217</v>
      </c>
      <c r="K18" s="669">
        <v>212</v>
      </c>
      <c r="L18" s="670">
        <v>212</v>
      </c>
      <c r="M18" s="671">
        <v>205</v>
      </c>
    </row>
    <row r="19" spans="1:13" ht="16.5" customHeight="1">
      <c r="A19" s="672" t="s">
        <v>326</v>
      </c>
      <c r="B19" s="673"/>
      <c r="C19" s="674">
        <f aca="true" t="shared" si="5" ref="C19:M19">SUM(C20:C21)</f>
        <v>463</v>
      </c>
      <c r="D19" s="111">
        <f t="shared" si="5"/>
        <v>497</v>
      </c>
      <c r="E19" s="111">
        <f t="shared" si="5"/>
        <v>456</v>
      </c>
      <c r="F19" s="111">
        <f t="shared" si="5"/>
        <v>471</v>
      </c>
      <c r="G19" s="675">
        <f t="shared" si="5"/>
        <v>461</v>
      </c>
      <c r="H19" s="675">
        <f t="shared" si="5"/>
        <v>482</v>
      </c>
      <c r="I19" s="675">
        <f t="shared" si="5"/>
        <v>463</v>
      </c>
      <c r="J19" s="675">
        <f t="shared" si="5"/>
        <v>455</v>
      </c>
      <c r="K19" s="675">
        <f t="shared" si="5"/>
        <v>428</v>
      </c>
      <c r="L19" s="676">
        <f t="shared" si="5"/>
        <v>413</v>
      </c>
      <c r="M19" s="677">
        <f t="shared" si="5"/>
        <v>407</v>
      </c>
    </row>
    <row r="20" spans="1:13" ht="16.5" customHeight="1">
      <c r="A20" s="659"/>
      <c r="B20" s="660" t="s">
        <v>413</v>
      </c>
      <c r="C20" s="684">
        <v>239</v>
      </c>
      <c r="D20" s="685">
        <v>242</v>
      </c>
      <c r="E20" s="685">
        <v>215</v>
      </c>
      <c r="F20" s="115">
        <v>236</v>
      </c>
      <c r="G20" s="662">
        <v>254</v>
      </c>
      <c r="H20" s="662">
        <v>267</v>
      </c>
      <c r="I20" s="662">
        <v>260</v>
      </c>
      <c r="J20" s="662">
        <v>227</v>
      </c>
      <c r="K20" s="662">
        <v>218</v>
      </c>
      <c r="L20" s="663">
        <v>206</v>
      </c>
      <c r="M20" s="664">
        <v>197</v>
      </c>
    </row>
    <row r="21" spans="1:13" ht="16.5" customHeight="1">
      <c r="A21" s="665"/>
      <c r="B21" s="666" t="s">
        <v>177</v>
      </c>
      <c r="C21" s="667">
        <v>224</v>
      </c>
      <c r="D21" s="668">
        <v>255</v>
      </c>
      <c r="E21" s="668">
        <v>241</v>
      </c>
      <c r="F21" s="668">
        <v>235</v>
      </c>
      <c r="G21" s="669">
        <v>207</v>
      </c>
      <c r="H21" s="669">
        <v>215</v>
      </c>
      <c r="I21" s="669">
        <v>203</v>
      </c>
      <c r="J21" s="669">
        <v>228</v>
      </c>
      <c r="K21" s="669">
        <v>210</v>
      </c>
      <c r="L21" s="670">
        <v>207</v>
      </c>
      <c r="M21" s="671">
        <v>210</v>
      </c>
    </row>
    <row r="22" spans="1:13" ht="16.5" customHeight="1">
      <c r="A22" s="672" t="s">
        <v>340</v>
      </c>
      <c r="B22" s="673"/>
      <c r="C22" s="674">
        <f aca="true" t="shared" si="6" ref="C22:M22">SUM(C23:C24)</f>
        <v>457</v>
      </c>
      <c r="D22" s="111">
        <f t="shared" si="6"/>
        <v>461</v>
      </c>
      <c r="E22" s="111">
        <f t="shared" si="6"/>
        <v>494</v>
      </c>
      <c r="F22" s="111">
        <f t="shared" si="6"/>
        <v>505</v>
      </c>
      <c r="G22" s="675">
        <f t="shared" si="6"/>
        <v>469</v>
      </c>
      <c r="H22" s="675">
        <f t="shared" si="6"/>
        <v>460</v>
      </c>
      <c r="I22" s="675">
        <f t="shared" si="6"/>
        <v>486</v>
      </c>
      <c r="J22" s="675">
        <f t="shared" si="6"/>
        <v>460</v>
      </c>
      <c r="K22" s="675">
        <f t="shared" si="6"/>
        <v>453</v>
      </c>
      <c r="L22" s="676">
        <f t="shared" si="6"/>
        <v>430</v>
      </c>
      <c r="M22" s="677">
        <f t="shared" si="6"/>
        <v>408</v>
      </c>
    </row>
    <row r="23" spans="1:13" ht="16.5" customHeight="1">
      <c r="A23" s="659"/>
      <c r="B23" s="660" t="s">
        <v>428</v>
      </c>
      <c r="C23" s="684">
        <v>235</v>
      </c>
      <c r="D23" s="685">
        <v>235</v>
      </c>
      <c r="E23" s="685">
        <v>240</v>
      </c>
      <c r="F23" s="115">
        <v>242</v>
      </c>
      <c r="G23" s="662">
        <v>239</v>
      </c>
      <c r="H23" s="662">
        <v>253</v>
      </c>
      <c r="I23" s="662">
        <v>266</v>
      </c>
      <c r="J23" s="662">
        <v>258</v>
      </c>
      <c r="K23" s="662">
        <v>229</v>
      </c>
      <c r="L23" s="663">
        <v>220</v>
      </c>
      <c r="M23" s="664">
        <v>201</v>
      </c>
    </row>
    <row r="24" spans="1:13" ht="16.5" customHeight="1">
      <c r="A24" s="665"/>
      <c r="B24" s="666" t="s">
        <v>40</v>
      </c>
      <c r="C24" s="667">
        <v>222</v>
      </c>
      <c r="D24" s="668">
        <v>226</v>
      </c>
      <c r="E24" s="668">
        <v>254</v>
      </c>
      <c r="F24" s="668">
        <v>263</v>
      </c>
      <c r="G24" s="669">
        <v>230</v>
      </c>
      <c r="H24" s="669">
        <v>207</v>
      </c>
      <c r="I24" s="669">
        <v>220</v>
      </c>
      <c r="J24" s="669">
        <v>202</v>
      </c>
      <c r="K24" s="669">
        <v>224</v>
      </c>
      <c r="L24" s="670">
        <v>210</v>
      </c>
      <c r="M24" s="671">
        <v>207</v>
      </c>
    </row>
    <row r="25" spans="1:13" ht="16.5" customHeight="1">
      <c r="A25" s="672" t="s">
        <v>20</v>
      </c>
      <c r="B25" s="673"/>
      <c r="C25" s="674">
        <f aca="true" t="shared" si="7" ref="C25:M25">SUM(C26:C27)</f>
        <v>490</v>
      </c>
      <c r="D25" s="111">
        <f t="shared" si="7"/>
        <v>455</v>
      </c>
      <c r="E25" s="111">
        <f t="shared" si="7"/>
        <v>461</v>
      </c>
      <c r="F25" s="111">
        <f t="shared" si="7"/>
        <v>529</v>
      </c>
      <c r="G25" s="675">
        <f t="shared" si="7"/>
        <v>503</v>
      </c>
      <c r="H25" s="675">
        <f t="shared" si="7"/>
        <v>465</v>
      </c>
      <c r="I25" s="675">
        <f t="shared" si="7"/>
        <v>452</v>
      </c>
      <c r="J25" s="675">
        <f t="shared" si="7"/>
        <v>483</v>
      </c>
      <c r="K25" s="675">
        <f t="shared" si="7"/>
        <v>454</v>
      </c>
      <c r="L25" s="676">
        <f t="shared" si="7"/>
        <v>447</v>
      </c>
      <c r="M25" s="677">
        <f t="shared" si="7"/>
        <v>429</v>
      </c>
    </row>
    <row r="26" spans="1:13" ht="16.5" customHeight="1">
      <c r="A26" s="659"/>
      <c r="B26" s="660" t="s">
        <v>428</v>
      </c>
      <c r="C26" s="684">
        <v>254</v>
      </c>
      <c r="D26" s="685">
        <v>234</v>
      </c>
      <c r="E26" s="685">
        <v>238</v>
      </c>
      <c r="F26" s="115">
        <v>256</v>
      </c>
      <c r="G26" s="662">
        <v>237</v>
      </c>
      <c r="H26" s="662">
        <v>236</v>
      </c>
      <c r="I26" s="662">
        <v>247</v>
      </c>
      <c r="J26" s="662">
        <v>266</v>
      </c>
      <c r="K26" s="662">
        <v>254</v>
      </c>
      <c r="L26" s="663">
        <v>225</v>
      </c>
      <c r="M26" s="664">
        <v>216</v>
      </c>
    </row>
    <row r="27" spans="1:13" ht="16.5" customHeight="1">
      <c r="A27" s="665"/>
      <c r="B27" s="666" t="s">
        <v>40</v>
      </c>
      <c r="C27" s="667">
        <v>236</v>
      </c>
      <c r="D27" s="668">
        <v>221</v>
      </c>
      <c r="E27" s="668">
        <v>223</v>
      </c>
      <c r="F27" s="668">
        <v>273</v>
      </c>
      <c r="G27" s="669">
        <v>266</v>
      </c>
      <c r="H27" s="669">
        <v>229</v>
      </c>
      <c r="I27" s="669">
        <v>205</v>
      </c>
      <c r="J27" s="669">
        <v>217</v>
      </c>
      <c r="K27" s="669">
        <v>200</v>
      </c>
      <c r="L27" s="670">
        <v>222</v>
      </c>
      <c r="M27" s="671">
        <v>213</v>
      </c>
    </row>
    <row r="28" spans="1:13" ht="16.5" customHeight="1">
      <c r="A28" s="672" t="s">
        <v>216</v>
      </c>
      <c r="B28" s="673"/>
      <c r="C28" s="674">
        <f aca="true" t="shared" si="8" ref="C28:M28">SUM(C29:C30)</f>
        <v>527</v>
      </c>
      <c r="D28" s="111">
        <f t="shared" si="8"/>
        <v>490</v>
      </c>
      <c r="E28" s="111">
        <f t="shared" si="8"/>
        <v>454</v>
      </c>
      <c r="F28" s="111">
        <f t="shared" si="8"/>
        <v>510</v>
      </c>
      <c r="G28" s="675">
        <f t="shared" si="8"/>
        <v>526</v>
      </c>
      <c r="H28" s="675">
        <f t="shared" si="8"/>
        <v>502</v>
      </c>
      <c r="I28" s="675">
        <f t="shared" si="8"/>
        <v>468</v>
      </c>
      <c r="J28" s="675">
        <f t="shared" si="8"/>
        <v>449</v>
      </c>
      <c r="K28" s="675">
        <f t="shared" si="8"/>
        <v>471</v>
      </c>
      <c r="L28" s="676">
        <f t="shared" si="8"/>
        <v>459</v>
      </c>
      <c r="M28" s="677">
        <f t="shared" si="8"/>
        <v>451</v>
      </c>
    </row>
    <row r="29" spans="1:13" ht="16.5" customHeight="1">
      <c r="A29" s="659"/>
      <c r="B29" s="660" t="s">
        <v>428</v>
      </c>
      <c r="C29" s="684">
        <v>255</v>
      </c>
      <c r="D29" s="685">
        <v>254</v>
      </c>
      <c r="E29" s="685">
        <v>235</v>
      </c>
      <c r="F29" s="115">
        <v>263</v>
      </c>
      <c r="G29" s="662">
        <v>257</v>
      </c>
      <c r="H29" s="662">
        <v>238</v>
      </c>
      <c r="I29" s="662">
        <v>235</v>
      </c>
      <c r="J29" s="662">
        <v>247</v>
      </c>
      <c r="K29" s="662">
        <v>258</v>
      </c>
      <c r="L29" s="663">
        <v>254</v>
      </c>
      <c r="M29" s="664">
        <v>226</v>
      </c>
    </row>
    <row r="30" spans="1:13" ht="16.5" customHeight="1">
      <c r="A30" s="665"/>
      <c r="B30" s="666" t="s">
        <v>40</v>
      </c>
      <c r="C30" s="667">
        <v>272</v>
      </c>
      <c r="D30" s="668">
        <v>236</v>
      </c>
      <c r="E30" s="668">
        <v>219</v>
      </c>
      <c r="F30" s="668">
        <v>247</v>
      </c>
      <c r="G30" s="669">
        <v>269</v>
      </c>
      <c r="H30" s="669">
        <v>264</v>
      </c>
      <c r="I30" s="669">
        <v>233</v>
      </c>
      <c r="J30" s="669">
        <v>202</v>
      </c>
      <c r="K30" s="669">
        <v>213</v>
      </c>
      <c r="L30" s="670">
        <v>205</v>
      </c>
      <c r="M30" s="671">
        <v>225</v>
      </c>
    </row>
    <row r="31" spans="1:13" ht="16.5" customHeight="1">
      <c r="A31" s="672" t="s">
        <v>339</v>
      </c>
      <c r="B31" s="673"/>
      <c r="C31" s="674">
        <f aca="true" t="shared" si="9" ref="C31:M31">SUM(C32:C33)</f>
        <v>226</v>
      </c>
      <c r="D31" s="111">
        <f t="shared" si="9"/>
        <v>225</v>
      </c>
      <c r="E31" s="111">
        <f t="shared" si="9"/>
        <v>228</v>
      </c>
      <c r="F31" s="111">
        <f t="shared" si="9"/>
        <v>246</v>
      </c>
      <c r="G31" s="675">
        <f t="shared" si="9"/>
        <v>239</v>
      </c>
      <c r="H31" s="675">
        <f t="shared" si="9"/>
        <v>243</v>
      </c>
      <c r="I31" s="675">
        <f t="shared" si="9"/>
        <v>238</v>
      </c>
      <c r="J31" s="675">
        <f t="shared" si="9"/>
        <v>235</v>
      </c>
      <c r="K31" s="675">
        <f t="shared" si="9"/>
        <v>237</v>
      </c>
      <c r="L31" s="676">
        <f t="shared" si="9"/>
        <v>234</v>
      </c>
      <c r="M31" s="677">
        <f t="shared" si="9"/>
        <v>240</v>
      </c>
    </row>
    <row r="32" spans="1:13" ht="16.5" customHeight="1">
      <c r="A32" s="659"/>
      <c r="B32" s="660" t="s">
        <v>428</v>
      </c>
      <c r="C32" s="661">
        <v>86</v>
      </c>
      <c r="D32" s="115">
        <v>84</v>
      </c>
      <c r="E32" s="115">
        <v>83</v>
      </c>
      <c r="F32" s="115">
        <v>99</v>
      </c>
      <c r="G32" s="662">
        <v>93</v>
      </c>
      <c r="H32" s="662">
        <v>94</v>
      </c>
      <c r="I32" s="662">
        <v>101</v>
      </c>
      <c r="J32" s="662">
        <v>103</v>
      </c>
      <c r="K32" s="662">
        <v>101</v>
      </c>
      <c r="L32" s="663">
        <v>102</v>
      </c>
      <c r="M32" s="664">
        <v>101</v>
      </c>
    </row>
    <row r="33" spans="1:13" ht="16.5" customHeight="1">
      <c r="A33" s="665"/>
      <c r="B33" s="666" t="s">
        <v>40</v>
      </c>
      <c r="C33" s="667">
        <v>140</v>
      </c>
      <c r="D33" s="668">
        <v>141</v>
      </c>
      <c r="E33" s="668">
        <v>145</v>
      </c>
      <c r="F33" s="668">
        <v>147</v>
      </c>
      <c r="G33" s="669">
        <v>146</v>
      </c>
      <c r="H33" s="669">
        <v>149</v>
      </c>
      <c r="I33" s="669">
        <v>137</v>
      </c>
      <c r="J33" s="669">
        <v>132</v>
      </c>
      <c r="K33" s="669">
        <v>136</v>
      </c>
      <c r="L33" s="670">
        <v>132</v>
      </c>
      <c r="M33" s="671">
        <v>139</v>
      </c>
    </row>
    <row r="34" spans="1:13" ht="16.5" customHeight="1">
      <c r="A34" s="686" t="s">
        <v>251</v>
      </c>
      <c r="B34" s="687"/>
      <c r="C34" s="688">
        <f aca="true" t="shared" si="10" ref="C34:M34">C10/C31</f>
        <v>12.783185840707965</v>
      </c>
      <c r="D34" s="689">
        <f t="shared" si="10"/>
        <v>12.457777777777778</v>
      </c>
      <c r="E34" s="689">
        <f t="shared" si="10"/>
        <v>12.035087719298245</v>
      </c>
      <c r="F34" s="689">
        <f t="shared" si="10"/>
        <v>11.971544715447154</v>
      </c>
      <c r="G34" s="690">
        <f t="shared" si="10"/>
        <v>12.142259414225942</v>
      </c>
      <c r="H34" s="690">
        <f t="shared" si="10"/>
        <v>11.654320987654321</v>
      </c>
      <c r="I34" s="690">
        <f t="shared" si="10"/>
        <v>11.642857142857142</v>
      </c>
      <c r="J34" s="690">
        <f t="shared" si="10"/>
        <v>11.519148936170213</v>
      </c>
      <c r="K34" s="690">
        <f t="shared" si="10"/>
        <v>11.122362869198312</v>
      </c>
      <c r="L34" s="691">
        <f t="shared" si="10"/>
        <v>11.085470085470085</v>
      </c>
      <c r="M34" s="692">
        <f t="shared" si="10"/>
        <v>10.5625</v>
      </c>
    </row>
    <row r="35" spans="1:13" ht="16.5" customHeight="1">
      <c r="A35" s="693" t="s">
        <v>384</v>
      </c>
      <c r="B35" s="694"/>
      <c r="C35" s="695">
        <f aca="true" t="shared" si="11" ref="C35:M35">C10/C6</f>
        <v>20.784172661870503</v>
      </c>
      <c r="D35" s="696">
        <f t="shared" si="11"/>
        <v>20.762962962962963</v>
      </c>
      <c r="E35" s="696">
        <f t="shared" si="11"/>
        <v>20.47761194029851</v>
      </c>
      <c r="F35" s="696">
        <f t="shared" si="11"/>
        <v>19.375</v>
      </c>
      <c r="G35" s="697">
        <f t="shared" si="11"/>
        <v>19.218543046357617</v>
      </c>
      <c r="H35" s="697">
        <f t="shared" si="11"/>
        <v>19.26530612244898</v>
      </c>
      <c r="I35" s="697">
        <f t="shared" si="11"/>
        <v>18.473333333333333</v>
      </c>
      <c r="J35" s="697">
        <f t="shared" si="11"/>
        <v>18.41496598639456</v>
      </c>
      <c r="K35" s="697">
        <f t="shared" si="11"/>
        <v>17.931972789115648</v>
      </c>
      <c r="L35" s="698">
        <f t="shared" si="11"/>
        <v>17.527027027027028</v>
      </c>
      <c r="M35" s="699">
        <f t="shared" si="11"/>
        <v>16.9</v>
      </c>
    </row>
    <row r="36" spans="1:13" s="80" customFormat="1" ht="16.5" customHeight="1">
      <c r="A36" s="80" t="s">
        <v>239</v>
      </c>
      <c r="C36" s="497"/>
      <c r="J36" s="187"/>
      <c r="K36" s="187"/>
      <c r="L36" s="187"/>
      <c r="M36" s="187"/>
    </row>
  </sheetData>
  <sheetProtection/>
  <mergeCells count="13">
    <mergeCell ref="A2:B2"/>
    <mergeCell ref="A3:B3"/>
    <mergeCell ref="A6:B6"/>
    <mergeCell ref="A10:B10"/>
    <mergeCell ref="A13:B13"/>
    <mergeCell ref="A16:B16"/>
    <mergeCell ref="A19:B19"/>
    <mergeCell ref="A22:B22"/>
    <mergeCell ref="A25:B25"/>
    <mergeCell ref="A28:B28"/>
    <mergeCell ref="A31:B31"/>
    <mergeCell ref="A34:B34"/>
    <mergeCell ref="A35:B35"/>
  </mergeCells>
  <printOptions/>
  <pageMargins left="0.984251968503937" right="0.7874015748031497" top="0.3937007874015748" bottom="0.3937007874015748" header="0.5118110236220472" footer="0.1968503937007874"/>
  <pageSetup horizontalDpi="600" verticalDpi="600" orientation="landscape" paperSize="9" scale="94" r:id="rId1"/>
  <headerFooter alignWithMargins="0">
    <oddFooter>&amp;R&amp;"ＭＳ Ｐ明朝,標準"&amp;10－３５－</oddFooter>
  </headerFooter>
</worksheet>
</file>

<file path=xl/worksheets/sheet7.xml><?xml version="1.0" encoding="utf-8"?>
<worksheet xmlns="http://schemas.openxmlformats.org/spreadsheetml/2006/main" xmlns:r="http://schemas.openxmlformats.org/officeDocument/2006/relationships">
  <dimension ref="A1:M27"/>
  <sheetViews>
    <sheetView view="pageBreakPreview" zoomScaleSheetLayoutView="100" workbookViewId="0" topLeftCell="A1">
      <pane xSplit="2" ySplit="2" topLeftCell="C3" activePane="bottomRight" state="frozen"/>
      <selection pane="bottomRight" activeCell="C2" sqref="C2:C26"/>
    </sheetView>
  </sheetViews>
  <sheetFormatPr defaultColWidth="9.00390625" defaultRowHeight="13.5"/>
  <cols>
    <col min="1" max="1" width="2.75390625" style="1" customWidth="1"/>
    <col min="2" max="2" width="20.625" style="1" customWidth="1"/>
    <col min="3" max="9" width="10.625" style="1" customWidth="1"/>
    <col min="10" max="10" width="10.625" style="126" customWidth="1"/>
    <col min="11" max="13" width="10.625" style="1" customWidth="1"/>
    <col min="14" max="254" width="9.00390625" style="1" customWidth="1"/>
    <col min="255" max="16384" width="9.00390625" style="1" customWidth="1"/>
  </cols>
  <sheetData>
    <row r="1" spans="1:13" ht="16.5" customHeight="1">
      <c r="A1" s="3" t="s">
        <v>57</v>
      </c>
      <c r="B1" s="3"/>
      <c r="F1" s="5"/>
      <c r="G1" s="5"/>
      <c r="H1" s="5"/>
      <c r="I1" s="5"/>
      <c r="J1" s="644"/>
      <c r="K1" s="644"/>
      <c r="L1" s="645"/>
      <c r="M1" s="645" t="s">
        <v>202</v>
      </c>
    </row>
    <row r="2" spans="1:13" ht="16.5" customHeight="1">
      <c r="A2" s="700" t="s">
        <v>124</v>
      </c>
      <c r="B2" s="701"/>
      <c r="C2" s="702" t="s">
        <v>215</v>
      </c>
      <c r="D2" s="703" t="s">
        <v>409</v>
      </c>
      <c r="E2" s="703" t="s">
        <v>197</v>
      </c>
      <c r="F2" s="703" t="s">
        <v>33</v>
      </c>
      <c r="G2" s="703" t="s">
        <v>181</v>
      </c>
      <c r="H2" s="703" t="s">
        <v>374</v>
      </c>
      <c r="I2" s="703" t="s">
        <v>74</v>
      </c>
      <c r="J2" s="703" t="s">
        <v>396</v>
      </c>
      <c r="K2" s="703" t="s">
        <v>308</v>
      </c>
      <c r="L2" s="701" t="s">
        <v>322</v>
      </c>
      <c r="M2" s="651" t="s">
        <v>348</v>
      </c>
    </row>
    <row r="3" spans="1:13" ht="16.5" customHeight="1">
      <c r="A3" s="652" t="s">
        <v>399</v>
      </c>
      <c r="B3" s="653"/>
      <c r="C3" s="704">
        <f aca="true" t="shared" si="0" ref="C3:M3">SUM(C4:C5)</f>
        <v>4</v>
      </c>
      <c r="D3" s="705">
        <f t="shared" si="0"/>
        <v>4</v>
      </c>
      <c r="E3" s="705">
        <f t="shared" si="0"/>
        <v>4</v>
      </c>
      <c r="F3" s="705">
        <f t="shared" si="0"/>
        <v>5</v>
      </c>
      <c r="G3" s="706">
        <f t="shared" si="0"/>
        <v>5</v>
      </c>
      <c r="H3" s="706">
        <f t="shared" si="0"/>
        <v>5</v>
      </c>
      <c r="I3" s="706">
        <f t="shared" si="0"/>
        <v>5</v>
      </c>
      <c r="J3" s="706">
        <f t="shared" si="0"/>
        <v>5</v>
      </c>
      <c r="K3" s="706">
        <f t="shared" si="0"/>
        <v>5</v>
      </c>
      <c r="L3" s="707">
        <f t="shared" si="0"/>
        <v>5</v>
      </c>
      <c r="M3" s="708">
        <f t="shared" si="0"/>
        <v>5</v>
      </c>
    </row>
    <row r="4" spans="1:13" ht="16.5" customHeight="1">
      <c r="A4" s="659"/>
      <c r="B4" s="660" t="s">
        <v>238</v>
      </c>
      <c r="C4" s="709">
        <v>4</v>
      </c>
      <c r="D4" s="710">
        <v>4</v>
      </c>
      <c r="E4" s="710">
        <v>4</v>
      </c>
      <c r="F4" s="710">
        <v>5</v>
      </c>
      <c r="G4" s="711">
        <v>5</v>
      </c>
      <c r="H4" s="711">
        <v>5</v>
      </c>
      <c r="I4" s="711">
        <v>5</v>
      </c>
      <c r="J4" s="711">
        <v>5</v>
      </c>
      <c r="K4" s="711">
        <v>5</v>
      </c>
      <c r="L4" s="712">
        <v>5</v>
      </c>
      <c r="M4" s="713">
        <v>5</v>
      </c>
    </row>
    <row r="5" spans="1:13" ht="16.5" customHeight="1">
      <c r="A5" s="665"/>
      <c r="B5" s="666" t="s">
        <v>406</v>
      </c>
      <c r="C5" s="714" t="s">
        <v>315</v>
      </c>
      <c r="D5" s="715" t="s">
        <v>315</v>
      </c>
      <c r="E5" s="715" t="s">
        <v>315</v>
      </c>
      <c r="F5" s="715" t="s">
        <v>315</v>
      </c>
      <c r="G5" s="716" t="s">
        <v>315</v>
      </c>
      <c r="H5" s="716" t="s">
        <v>315</v>
      </c>
      <c r="I5" s="716" t="s">
        <v>315</v>
      </c>
      <c r="J5" s="716" t="s">
        <v>315</v>
      </c>
      <c r="K5" s="716" t="s">
        <v>315</v>
      </c>
      <c r="L5" s="717" t="s">
        <v>315</v>
      </c>
      <c r="M5" s="718" t="s">
        <v>315</v>
      </c>
    </row>
    <row r="6" spans="1:13" ht="16.5" customHeight="1">
      <c r="A6" s="672" t="s">
        <v>370</v>
      </c>
      <c r="B6" s="673"/>
      <c r="C6" s="719">
        <f aca="true" t="shared" si="1" ref="C6:M6">SUM(C7:C9)</f>
        <v>53</v>
      </c>
      <c r="D6" s="720">
        <f t="shared" si="1"/>
        <v>54</v>
      </c>
      <c r="E6" s="720">
        <f t="shared" si="1"/>
        <v>55</v>
      </c>
      <c r="F6" s="720">
        <f t="shared" si="1"/>
        <v>62</v>
      </c>
      <c r="G6" s="721">
        <f t="shared" si="1"/>
        <v>61</v>
      </c>
      <c r="H6" s="721">
        <f t="shared" si="1"/>
        <v>57</v>
      </c>
      <c r="I6" s="721">
        <f t="shared" si="1"/>
        <v>59</v>
      </c>
      <c r="J6" s="721">
        <f t="shared" si="1"/>
        <v>59</v>
      </c>
      <c r="K6" s="721">
        <f t="shared" si="1"/>
        <v>57</v>
      </c>
      <c r="L6" s="722">
        <f t="shared" si="1"/>
        <v>56</v>
      </c>
      <c r="M6" s="723">
        <f t="shared" si="1"/>
        <v>58</v>
      </c>
    </row>
    <row r="7" spans="1:13" ht="16.5" customHeight="1">
      <c r="A7" s="659"/>
      <c r="B7" s="660" t="s">
        <v>103</v>
      </c>
      <c r="C7" s="709">
        <v>45</v>
      </c>
      <c r="D7" s="710">
        <v>48</v>
      </c>
      <c r="E7" s="710">
        <v>45</v>
      </c>
      <c r="F7" s="710">
        <v>51</v>
      </c>
      <c r="G7" s="711">
        <v>50</v>
      </c>
      <c r="H7" s="711">
        <v>48</v>
      </c>
      <c r="I7" s="711">
        <v>49</v>
      </c>
      <c r="J7" s="711">
        <v>46</v>
      </c>
      <c r="K7" s="711">
        <v>44</v>
      </c>
      <c r="L7" s="724">
        <v>44</v>
      </c>
      <c r="M7" s="713">
        <v>47</v>
      </c>
    </row>
    <row r="8" spans="1:13" ht="16.5" customHeight="1">
      <c r="A8" s="659"/>
      <c r="B8" s="678" t="s">
        <v>4</v>
      </c>
      <c r="C8" s="725" t="s">
        <v>315</v>
      </c>
      <c r="D8" s="726" t="s">
        <v>315</v>
      </c>
      <c r="E8" s="726" t="s">
        <v>315</v>
      </c>
      <c r="F8" s="726" t="s">
        <v>315</v>
      </c>
      <c r="G8" s="727" t="s">
        <v>315</v>
      </c>
      <c r="H8" s="727" t="s">
        <v>315</v>
      </c>
      <c r="I8" s="727" t="s">
        <v>315</v>
      </c>
      <c r="J8" s="727" t="s">
        <v>315</v>
      </c>
      <c r="K8" s="727" t="s">
        <v>315</v>
      </c>
      <c r="L8" s="728" t="s">
        <v>315</v>
      </c>
      <c r="M8" s="729" t="s">
        <v>315</v>
      </c>
    </row>
    <row r="9" spans="1:13" ht="16.5" customHeight="1">
      <c r="A9" s="665"/>
      <c r="B9" s="683" t="s">
        <v>90</v>
      </c>
      <c r="C9" s="714">
        <v>8</v>
      </c>
      <c r="D9" s="715">
        <v>6</v>
      </c>
      <c r="E9" s="715">
        <v>10</v>
      </c>
      <c r="F9" s="715">
        <v>11</v>
      </c>
      <c r="G9" s="716">
        <v>11</v>
      </c>
      <c r="H9" s="716">
        <v>9</v>
      </c>
      <c r="I9" s="716">
        <v>10</v>
      </c>
      <c r="J9" s="716">
        <v>13</v>
      </c>
      <c r="K9" s="716">
        <v>13</v>
      </c>
      <c r="L9" s="730">
        <v>12</v>
      </c>
      <c r="M9" s="718">
        <v>11</v>
      </c>
    </row>
    <row r="10" spans="1:13" ht="16.5" customHeight="1">
      <c r="A10" s="672" t="s">
        <v>52</v>
      </c>
      <c r="B10" s="673"/>
      <c r="C10" s="719">
        <f aca="true" t="shared" si="2" ref="C10:M10">SUM(C11:C12)</f>
        <v>1548</v>
      </c>
      <c r="D10" s="720">
        <f t="shared" si="2"/>
        <v>1540</v>
      </c>
      <c r="E10" s="720">
        <f t="shared" si="2"/>
        <v>1474</v>
      </c>
      <c r="F10" s="720">
        <f t="shared" si="2"/>
        <v>1574</v>
      </c>
      <c r="G10" s="721">
        <f t="shared" si="2"/>
        <v>1508</v>
      </c>
      <c r="H10" s="721">
        <f t="shared" si="2"/>
        <v>1491</v>
      </c>
      <c r="I10" s="721">
        <f t="shared" si="2"/>
        <v>1496</v>
      </c>
      <c r="J10" s="721">
        <f t="shared" si="2"/>
        <v>1421</v>
      </c>
      <c r="K10" s="721">
        <f t="shared" si="2"/>
        <v>1355</v>
      </c>
      <c r="L10" s="722">
        <f t="shared" si="2"/>
        <v>1304</v>
      </c>
      <c r="M10" s="723">
        <f t="shared" si="2"/>
        <v>1318</v>
      </c>
    </row>
    <row r="11" spans="1:13" ht="16.5" customHeight="1">
      <c r="A11" s="659"/>
      <c r="B11" s="660" t="s">
        <v>413</v>
      </c>
      <c r="C11" s="709">
        <v>757</v>
      </c>
      <c r="D11" s="710">
        <v>747</v>
      </c>
      <c r="E11" s="710">
        <v>739</v>
      </c>
      <c r="F11" s="710">
        <v>805</v>
      </c>
      <c r="G11" s="711">
        <f>G14+G17+G20</f>
        <v>792</v>
      </c>
      <c r="H11" s="711">
        <v>763</v>
      </c>
      <c r="I11" s="711">
        <v>736</v>
      </c>
      <c r="J11" s="711">
        <v>699</v>
      </c>
      <c r="K11" s="711">
        <v>691</v>
      </c>
      <c r="L11" s="724">
        <v>698</v>
      </c>
      <c r="M11" s="713">
        <v>724</v>
      </c>
    </row>
    <row r="12" spans="1:13" ht="16.5" customHeight="1">
      <c r="A12" s="665"/>
      <c r="B12" s="666" t="s">
        <v>177</v>
      </c>
      <c r="C12" s="714">
        <v>791</v>
      </c>
      <c r="D12" s="715">
        <v>793</v>
      </c>
      <c r="E12" s="715">
        <v>735</v>
      </c>
      <c r="F12" s="715">
        <v>769</v>
      </c>
      <c r="G12" s="716">
        <f>G15+G18+G21</f>
        <v>716</v>
      </c>
      <c r="H12" s="716">
        <v>728</v>
      </c>
      <c r="I12" s="716">
        <v>760</v>
      </c>
      <c r="J12" s="716">
        <v>722</v>
      </c>
      <c r="K12" s="716">
        <v>664</v>
      </c>
      <c r="L12" s="730">
        <v>606</v>
      </c>
      <c r="M12" s="718">
        <v>594</v>
      </c>
    </row>
    <row r="13" spans="1:13" ht="16.5" customHeight="1">
      <c r="A13" s="672" t="s">
        <v>21</v>
      </c>
      <c r="B13" s="673"/>
      <c r="C13" s="719">
        <f aca="true" t="shared" si="3" ref="C13:M13">SUM(C14:C15)</f>
        <v>484</v>
      </c>
      <c r="D13" s="720">
        <f t="shared" si="3"/>
        <v>510</v>
      </c>
      <c r="E13" s="720">
        <f t="shared" si="3"/>
        <v>483</v>
      </c>
      <c r="F13" s="720">
        <f t="shared" si="3"/>
        <v>487</v>
      </c>
      <c r="G13" s="721">
        <f t="shared" si="3"/>
        <v>503</v>
      </c>
      <c r="H13" s="721">
        <f t="shared" si="3"/>
        <v>508</v>
      </c>
      <c r="I13" s="721">
        <f t="shared" si="3"/>
        <v>491</v>
      </c>
      <c r="J13" s="721">
        <f t="shared" si="3"/>
        <v>436</v>
      </c>
      <c r="K13" s="721">
        <f t="shared" si="3"/>
        <v>429</v>
      </c>
      <c r="L13" s="722">
        <f t="shared" si="3"/>
        <v>440</v>
      </c>
      <c r="M13" s="723">
        <f t="shared" si="3"/>
        <v>445</v>
      </c>
    </row>
    <row r="14" spans="1:13" ht="16.5" customHeight="1">
      <c r="A14" s="659"/>
      <c r="B14" s="660" t="s">
        <v>413</v>
      </c>
      <c r="C14" s="709">
        <v>237</v>
      </c>
      <c r="D14" s="710">
        <v>244</v>
      </c>
      <c r="E14" s="710">
        <v>258</v>
      </c>
      <c r="F14" s="710">
        <v>257</v>
      </c>
      <c r="G14" s="711">
        <v>258</v>
      </c>
      <c r="H14" s="711">
        <v>249</v>
      </c>
      <c r="I14" s="711">
        <v>232</v>
      </c>
      <c r="J14" s="711">
        <v>219</v>
      </c>
      <c r="K14" s="711">
        <v>238</v>
      </c>
      <c r="L14" s="724">
        <v>241</v>
      </c>
      <c r="M14" s="713">
        <v>244</v>
      </c>
    </row>
    <row r="15" spans="1:13" ht="16.5" customHeight="1">
      <c r="A15" s="665"/>
      <c r="B15" s="666" t="s">
        <v>177</v>
      </c>
      <c r="C15" s="714">
        <v>247</v>
      </c>
      <c r="D15" s="715">
        <v>266</v>
      </c>
      <c r="E15" s="715">
        <v>225</v>
      </c>
      <c r="F15" s="715">
        <v>230</v>
      </c>
      <c r="G15" s="716">
        <v>245</v>
      </c>
      <c r="H15" s="716">
        <v>259</v>
      </c>
      <c r="I15" s="716">
        <v>259</v>
      </c>
      <c r="J15" s="716">
        <v>217</v>
      </c>
      <c r="K15" s="716">
        <v>191</v>
      </c>
      <c r="L15" s="730">
        <v>199</v>
      </c>
      <c r="M15" s="718">
        <v>201</v>
      </c>
    </row>
    <row r="16" spans="1:13" ht="16.5" customHeight="1">
      <c r="A16" s="672" t="s">
        <v>338</v>
      </c>
      <c r="B16" s="673"/>
      <c r="C16" s="719">
        <f aca="true" t="shared" si="4" ref="C16:M16">SUM(C17:C18)</f>
        <v>545</v>
      </c>
      <c r="D16" s="720">
        <f t="shared" si="4"/>
        <v>482</v>
      </c>
      <c r="E16" s="720">
        <f t="shared" si="4"/>
        <v>508</v>
      </c>
      <c r="F16" s="720">
        <f t="shared" si="4"/>
        <v>525</v>
      </c>
      <c r="G16" s="721">
        <f t="shared" si="4"/>
        <v>485</v>
      </c>
      <c r="H16" s="721">
        <f t="shared" si="4"/>
        <v>498</v>
      </c>
      <c r="I16" s="721">
        <f t="shared" si="4"/>
        <v>507</v>
      </c>
      <c r="J16" s="721">
        <f t="shared" si="4"/>
        <v>483</v>
      </c>
      <c r="K16" s="721">
        <f t="shared" si="4"/>
        <v>439</v>
      </c>
      <c r="L16" s="722">
        <f t="shared" si="4"/>
        <v>429</v>
      </c>
      <c r="M16" s="723">
        <f t="shared" si="4"/>
        <v>439</v>
      </c>
    </row>
    <row r="17" spans="1:13" ht="16.5" customHeight="1">
      <c r="A17" s="659"/>
      <c r="B17" s="660" t="s">
        <v>413</v>
      </c>
      <c r="C17" s="709">
        <v>264</v>
      </c>
      <c r="D17" s="710">
        <v>237</v>
      </c>
      <c r="E17" s="710">
        <v>244</v>
      </c>
      <c r="F17" s="710">
        <v>278</v>
      </c>
      <c r="G17" s="711">
        <v>258</v>
      </c>
      <c r="H17" s="711">
        <v>256</v>
      </c>
      <c r="I17" s="711">
        <v>250</v>
      </c>
      <c r="J17" s="711">
        <v>231</v>
      </c>
      <c r="K17" s="711">
        <v>220</v>
      </c>
      <c r="L17" s="724">
        <v>237</v>
      </c>
      <c r="M17" s="713">
        <v>240</v>
      </c>
    </row>
    <row r="18" spans="1:13" ht="16.5" customHeight="1">
      <c r="A18" s="665"/>
      <c r="B18" s="666" t="s">
        <v>177</v>
      </c>
      <c r="C18" s="714">
        <v>281</v>
      </c>
      <c r="D18" s="715">
        <v>245</v>
      </c>
      <c r="E18" s="715">
        <v>264</v>
      </c>
      <c r="F18" s="715">
        <v>247</v>
      </c>
      <c r="G18" s="716">
        <v>227</v>
      </c>
      <c r="H18" s="716">
        <v>242</v>
      </c>
      <c r="I18" s="716">
        <v>257</v>
      </c>
      <c r="J18" s="716">
        <v>252</v>
      </c>
      <c r="K18" s="716">
        <v>219</v>
      </c>
      <c r="L18" s="730">
        <v>192</v>
      </c>
      <c r="M18" s="718">
        <v>199</v>
      </c>
    </row>
    <row r="19" spans="1:13" ht="16.5" customHeight="1">
      <c r="A19" s="672" t="s">
        <v>38</v>
      </c>
      <c r="B19" s="673"/>
      <c r="C19" s="719">
        <f aca="true" t="shared" si="5" ref="C19:M19">SUM(C20:C21)</f>
        <v>519</v>
      </c>
      <c r="D19" s="720">
        <f t="shared" si="5"/>
        <v>548</v>
      </c>
      <c r="E19" s="720">
        <f t="shared" si="5"/>
        <v>483</v>
      </c>
      <c r="F19" s="720">
        <f t="shared" si="5"/>
        <v>562</v>
      </c>
      <c r="G19" s="721">
        <f t="shared" si="5"/>
        <v>520</v>
      </c>
      <c r="H19" s="721">
        <f t="shared" si="5"/>
        <v>485</v>
      </c>
      <c r="I19" s="721">
        <f t="shared" si="5"/>
        <v>498</v>
      </c>
      <c r="J19" s="721">
        <f t="shared" si="5"/>
        <v>502</v>
      </c>
      <c r="K19" s="721">
        <f t="shared" si="5"/>
        <v>487</v>
      </c>
      <c r="L19" s="722">
        <f t="shared" si="5"/>
        <v>435</v>
      </c>
      <c r="M19" s="723">
        <f t="shared" si="5"/>
        <v>434</v>
      </c>
    </row>
    <row r="20" spans="1:13" ht="16.5" customHeight="1">
      <c r="A20" s="659"/>
      <c r="B20" s="660" t="s">
        <v>413</v>
      </c>
      <c r="C20" s="709">
        <v>256</v>
      </c>
      <c r="D20" s="710">
        <v>266</v>
      </c>
      <c r="E20" s="710">
        <v>237</v>
      </c>
      <c r="F20" s="710">
        <v>270</v>
      </c>
      <c r="G20" s="711">
        <v>276</v>
      </c>
      <c r="H20" s="711">
        <v>258</v>
      </c>
      <c r="I20" s="711">
        <v>254</v>
      </c>
      <c r="J20" s="711">
        <v>249</v>
      </c>
      <c r="K20" s="711">
        <v>233</v>
      </c>
      <c r="L20" s="724">
        <v>220</v>
      </c>
      <c r="M20" s="713">
        <v>240</v>
      </c>
    </row>
    <row r="21" spans="1:13" ht="16.5" customHeight="1">
      <c r="A21" s="665"/>
      <c r="B21" s="666" t="s">
        <v>177</v>
      </c>
      <c r="C21" s="714">
        <v>263</v>
      </c>
      <c r="D21" s="715">
        <v>282</v>
      </c>
      <c r="E21" s="715">
        <v>246</v>
      </c>
      <c r="F21" s="715">
        <v>292</v>
      </c>
      <c r="G21" s="716">
        <v>244</v>
      </c>
      <c r="H21" s="716">
        <v>227</v>
      </c>
      <c r="I21" s="716">
        <v>244</v>
      </c>
      <c r="J21" s="716">
        <v>253</v>
      </c>
      <c r="K21" s="716">
        <v>254</v>
      </c>
      <c r="L21" s="730">
        <v>215</v>
      </c>
      <c r="M21" s="718">
        <v>194</v>
      </c>
    </row>
    <row r="22" spans="1:13" ht="16.5" customHeight="1">
      <c r="A22" s="672" t="s">
        <v>339</v>
      </c>
      <c r="B22" s="673"/>
      <c r="C22" s="719">
        <f aca="true" t="shared" si="6" ref="C22:M22">SUM(C23:C24)</f>
        <v>111</v>
      </c>
      <c r="D22" s="720">
        <f t="shared" si="6"/>
        <v>114</v>
      </c>
      <c r="E22" s="720">
        <f t="shared" si="6"/>
        <v>119</v>
      </c>
      <c r="F22" s="720">
        <f t="shared" si="6"/>
        <v>131</v>
      </c>
      <c r="G22" s="721">
        <f t="shared" si="6"/>
        <v>130</v>
      </c>
      <c r="H22" s="721">
        <f t="shared" si="6"/>
        <v>126</v>
      </c>
      <c r="I22" s="721">
        <f t="shared" si="6"/>
        <v>124</v>
      </c>
      <c r="J22" s="721">
        <f t="shared" si="6"/>
        <v>125</v>
      </c>
      <c r="K22" s="721">
        <f t="shared" si="6"/>
        <v>123</v>
      </c>
      <c r="L22" s="722">
        <f t="shared" si="6"/>
        <v>122</v>
      </c>
      <c r="M22" s="723">
        <f t="shared" si="6"/>
        <v>122</v>
      </c>
    </row>
    <row r="23" spans="1:13" ht="16.5" customHeight="1">
      <c r="A23" s="659"/>
      <c r="B23" s="660" t="s">
        <v>413</v>
      </c>
      <c r="C23" s="709">
        <v>70</v>
      </c>
      <c r="D23" s="710">
        <v>73</v>
      </c>
      <c r="E23" s="710">
        <v>75</v>
      </c>
      <c r="F23" s="710">
        <v>85</v>
      </c>
      <c r="G23" s="711">
        <v>84</v>
      </c>
      <c r="H23" s="711">
        <v>81</v>
      </c>
      <c r="I23" s="711">
        <v>77</v>
      </c>
      <c r="J23" s="711">
        <v>78</v>
      </c>
      <c r="K23" s="711">
        <v>76</v>
      </c>
      <c r="L23" s="724">
        <v>77</v>
      </c>
      <c r="M23" s="713">
        <v>73</v>
      </c>
    </row>
    <row r="24" spans="1:13" ht="16.5" customHeight="1">
      <c r="A24" s="665"/>
      <c r="B24" s="666" t="s">
        <v>177</v>
      </c>
      <c r="C24" s="714">
        <v>41</v>
      </c>
      <c r="D24" s="715">
        <v>41</v>
      </c>
      <c r="E24" s="715">
        <v>44</v>
      </c>
      <c r="F24" s="715">
        <v>46</v>
      </c>
      <c r="G24" s="716">
        <v>46</v>
      </c>
      <c r="H24" s="716">
        <v>45</v>
      </c>
      <c r="I24" s="716">
        <v>47</v>
      </c>
      <c r="J24" s="716">
        <v>47</v>
      </c>
      <c r="K24" s="716">
        <v>47</v>
      </c>
      <c r="L24" s="730">
        <v>45</v>
      </c>
      <c r="M24" s="718">
        <v>49</v>
      </c>
    </row>
    <row r="25" spans="1:13" ht="16.5" customHeight="1">
      <c r="A25" s="686" t="s">
        <v>292</v>
      </c>
      <c r="B25" s="687"/>
      <c r="C25" s="731">
        <f aca="true" t="shared" si="7" ref="C25:M25">C10/C22</f>
        <v>13.945945945945946</v>
      </c>
      <c r="D25" s="732">
        <f t="shared" si="7"/>
        <v>13.508771929824562</v>
      </c>
      <c r="E25" s="732">
        <f t="shared" si="7"/>
        <v>12.38655462184874</v>
      </c>
      <c r="F25" s="732">
        <f t="shared" si="7"/>
        <v>12.01526717557252</v>
      </c>
      <c r="G25" s="732">
        <f t="shared" si="7"/>
        <v>11.6</v>
      </c>
      <c r="H25" s="732">
        <f t="shared" si="7"/>
        <v>11.833333333333334</v>
      </c>
      <c r="I25" s="732">
        <f t="shared" si="7"/>
        <v>12.064516129032258</v>
      </c>
      <c r="J25" s="732">
        <f t="shared" si="7"/>
        <v>11.368</v>
      </c>
      <c r="K25" s="732">
        <f t="shared" si="7"/>
        <v>11.016260162601625</v>
      </c>
      <c r="L25" s="733">
        <f t="shared" si="7"/>
        <v>10.688524590163935</v>
      </c>
      <c r="M25" s="734">
        <f t="shared" si="7"/>
        <v>10.80327868852459</v>
      </c>
    </row>
    <row r="26" spans="1:13" ht="16.5" customHeight="1">
      <c r="A26" s="693" t="s">
        <v>369</v>
      </c>
      <c r="B26" s="694"/>
      <c r="C26" s="735">
        <f aca="true" t="shared" si="8" ref="C26:M26">C10/C6</f>
        <v>29.20754716981132</v>
      </c>
      <c r="D26" s="736">
        <f t="shared" si="8"/>
        <v>28.51851851851852</v>
      </c>
      <c r="E26" s="736">
        <f t="shared" si="8"/>
        <v>26.8</v>
      </c>
      <c r="F26" s="736">
        <f t="shared" si="8"/>
        <v>25.387096774193548</v>
      </c>
      <c r="G26" s="736">
        <f t="shared" si="8"/>
        <v>24.721311475409838</v>
      </c>
      <c r="H26" s="736">
        <f t="shared" si="8"/>
        <v>26.157894736842106</v>
      </c>
      <c r="I26" s="736">
        <f t="shared" si="8"/>
        <v>25.35593220338983</v>
      </c>
      <c r="J26" s="736">
        <f t="shared" si="8"/>
        <v>24.084745762711865</v>
      </c>
      <c r="K26" s="736">
        <f t="shared" si="8"/>
        <v>23.771929824561404</v>
      </c>
      <c r="L26" s="737">
        <f t="shared" si="8"/>
        <v>23.285714285714285</v>
      </c>
      <c r="M26" s="738">
        <f t="shared" si="8"/>
        <v>22.724137931034484</v>
      </c>
    </row>
    <row r="27" spans="1:10" s="80" customFormat="1" ht="16.5" customHeight="1">
      <c r="A27" s="80" t="s">
        <v>239</v>
      </c>
      <c r="C27" s="497"/>
      <c r="J27" s="187"/>
    </row>
  </sheetData>
  <sheetProtection/>
  <mergeCells count="10">
    <mergeCell ref="A2:B2"/>
    <mergeCell ref="A3:B3"/>
    <mergeCell ref="A6:B6"/>
    <mergeCell ref="A10:B10"/>
    <mergeCell ref="A13:B13"/>
    <mergeCell ref="A16:B16"/>
    <mergeCell ref="A19:B19"/>
    <mergeCell ref="A22:B22"/>
    <mergeCell ref="A25:B25"/>
    <mergeCell ref="A26:B26"/>
  </mergeCells>
  <printOptions/>
  <pageMargins left="0.9448818897637796" right="0.7874015748031497" top="0.5905511811023623" bottom="0.3937007874015748" header="0.5118110236220472" footer="0.1968503937007874"/>
  <pageSetup horizontalDpi="600" verticalDpi="600" orientation="landscape" paperSize="9" scale="94" r:id="rId1"/>
  <headerFooter alignWithMargins="0">
    <oddFooter>&amp;L&amp;"ＭＳ Ｐ明朝,標準"&amp;10－３６－</oddFooter>
  </headerFooter>
</worksheet>
</file>

<file path=xl/worksheets/sheet8.xml><?xml version="1.0" encoding="utf-8"?>
<worksheet xmlns="http://schemas.openxmlformats.org/spreadsheetml/2006/main" xmlns:r="http://schemas.openxmlformats.org/officeDocument/2006/relationships">
  <dimension ref="A1:O39"/>
  <sheetViews>
    <sheetView view="pageBreakPreview" zoomScaleSheetLayoutView="100" workbookViewId="0" topLeftCell="A13">
      <selection activeCell="B20" sqref="B20"/>
    </sheetView>
  </sheetViews>
  <sheetFormatPr defaultColWidth="9.00390625" defaultRowHeight="13.5"/>
  <cols>
    <col min="1" max="1" width="10.625" style="1" customWidth="1"/>
    <col min="2" max="2" width="12.625" style="57" customWidth="1"/>
    <col min="3" max="3" width="4.625" style="739" customWidth="1"/>
    <col min="4" max="4" width="12.625" style="57" customWidth="1"/>
    <col min="5" max="5" width="4.625" style="739" customWidth="1"/>
    <col min="6" max="6" width="12.625" style="57" customWidth="1"/>
    <col min="7" max="7" width="4.625" style="739" customWidth="1"/>
    <col min="8" max="8" width="12.625" style="57" customWidth="1"/>
    <col min="9" max="9" width="4.625" style="739" customWidth="1"/>
    <col min="10" max="10" width="12.625" style="57" customWidth="1"/>
    <col min="11" max="11" width="4.625" style="739" customWidth="1"/>
    <col min="12" max="12" width="12.625" style="57" customWidth="1"/>
    <col min="13" max="13" width="4.625" style="739" customWidth="1"/>
    <col min="14" max="14" width="12.625" style="1" customWidth="1"/>
    <col min="15" max="15" width="4.625" style="739" customWidth="1"/>
    <col min="16" max="16384" width="9.00390625" style="1" customWidth="1"/>
  </cols>
  <sheetData>
    <row r="1" spans="1:4" ht="16.5" customHeight="1">
      <c r="A1" s="3" t="s">
        <v>167</v>
      </c>
      <c r="B1" s="740"/>
      <c r="C1" s="584"/>
      <c r="D1" s="740"/>
    </row>
    <row r="2" spans="1:13" ht="16.5" customHeight="1">
      <c r="A2" s="741" t="s">
        <v>148</v>
      </c>
      <c r="B2" s="742" t="s">
        <v>187</v>
      </c>
      <c r="C2" s="742"/>
      <c r="D2" s="742"/>
      <c r="E2" s="743"/>
      <c r="F2" s="744" t="s">
        <v>141</v>
      </c>
      <c r="G2" s="742"/>
      <c r="H2" s="742"/>
      <c r="I2" s="743"/>
      <c r="J2" s="744" t="s">
        <v>270</v>
      </c>
      <c r="K2" s="742"/>
      <c r="L2" s="742"/>
      <c r="M2" s="745"/>
    </row>
    <row r="3" spans="1:13" ht="16.5" customHeight="1">
      <c r="A3" s="746"/>
      <c r="B3" s="747" t="s">
        <v>381</v>
      </c>
      <c r="C3" s="81"/>
      <c r="D3" s="747" t="s">
        <v>301</v>
      </c>
      <c r="E3" s="748"/>
      <c r="F3" s="749" t="s">
        <v>381</v>
      </c>
      <c r="G3" s="81"/>
      <c r="H3" s="747" t="s">
        <v>301</v>
      </c>
      <c r="I3" s="748"/>
      <c r="J3" s="749" t="s">
        <v>381</v>
      </c>
      <c r="K3" s="81"/>
      <c r="L3" s="747" t="s">
        <v>301</v>
      </c>
      <c r="M3" s="750"/>
    </row>
    <row r="4" spans="1:13" ht="16.5" customHeight="1" hidden="1">
      <c r="A4" s="751" t="s">
        <v>196</v>
      </c>
      <c r="B4" s="752">
        <v>9578</v>
      </c>
      <c r="C4" s="753" t="s">
        <v>95</v>
      </c>
      <c r="D4" s="752">
        <v>5642114</v>
      </c>
      <c r="E4" s="754" t="s">
        <v>162</v>
      </c>
      <c r="F4" s="755">
        <v>127</v>
      </c>
      <c r="G4" s="753" t="s">
        <v>95</v>
      </c>
      <c r="H4" s="752">
        <v>44185</v>
      </c>
      <c r="I4" s="754" t="s">
        <v>162</v>
      </c>
      <c r="J4" s="755">
        <v>7</v>
      </c>
      <c r="K4" s="753" t="s">
        <v>95</v>
      </c>
      <c r="L4" s="752">
        <v>108</v>
      </c>
      <c r="M4" s="756" t="s">
        <v>162</v>
      </c>
    </row>
    <row r="5" spans="1:15" s="57" customFormat="1" ht="16.5" customHeight="1" hidden="1">
      <c r="A5" s="757" t="s">
        <v>120</v>
      </c>
      <c r="B5" s="758">
        <v>9917</v>
      </c>
      <c r="C5" s="759" t="s">
        <v>434</v>
      </c>
      <c r="D5" s="758">
        <v>5921868</v>
      </c>
      <c r="E5" s="760" t="s">
        <v>162</v>
      </c>
      <c r="F5" s="758">
        <v>95</v>
      </c>
      <c r="G5" s="759" t="s">
        <v>434</v>
      </c>
      <c r="H5" s="758">
        <v>32254</v>
      </c>
      <c r="I5" s="760" t="s">
        <v>162</v>
      </c>
      <c r="J5" s="758">
        <v>4</v>
      </c>
      <c r="K5" s="759" t="s">
        <v>434</v>
      </c>
      <c r="L5" s="758">
        <v>60</v>
      </c>
      <c r="M5" s="761" t="s">
        <v>162</v>
      </c>
      <c r="O5" s="762"/>
    </row>
    <row r="6" spans="1:15" s="57" customFormat="1" ht="16.5" customHeight="1">
      <c r="A6" s="757" t="s">
        <v>213</v>
      </c>
      <c r="B6" s="758">
        <v>10224</v>
      </c>
      <c r="C6" s="759" t="s">
        <v>434</v>
      </c>
      <c r="D6" s="758">
        <v>6239991</v>
      </c>
      <c r="E6" s="760" t="s">
        <v>162</v>
      </c>
      <c r="F6" s="763">
        <v>50</v>
      </c>
      <c r="G6" s="759" t="s">
        <v>434</v>
      </c>
      <c r="H6" s="758">
        <v>18056</v>
      </c>
      <c r="I6" s="760" t="s">
        <v>162</v>
      </c>
      <c r="J6" s="763">
        <v>2</v>
      </c>
      <c r="K6" s="759" t="s">
        <v>434</v>
      </c>
      <c r="L6" s="758">
        <v>36</v>
      </c>
      <c r="M6" s="761" t="s">
        <v>162</v>
      </c>
      <c r="O6" s="762"/>
    </row>
    <row r="7" spans="1:15" s="57" customFormat="1" ht="16.5" customHeight="1">
      <c r="A7" s="757" t="s">
        <v>41</v>
      </c>
      <c r="B7" s="758">
        <v>10511</v>
      </c>
      <c r="C7" s="759"/>
      <c r="D7" s="758">
        <v>6520776</v>
      </c>
      <c r="E7" s="760"/>
      <c r="F7" s="763">
        <v>40</v>
      </c>
      <c r="G7" s="759"/>
      <c r="H7" s="758">
        <v>15942</v>
      </c>
      <c r="I7" s="760"/>
      <c r="J7" s="763">
        <v>1</v>
      </c>
      <c r="K7" s="759"/>
      <c r="L7" s="758">
        <v>12</v>
      </c>
      <c r="M7" s="761"/>
      <c r="O7" s="762"/>
    </row>
    <row r="8" spans="1:15" s="57" customFormat="1" ht="16.5" customHeight="1">
      <c r="A8" s="757" t="s">
        <v>5</v>
      </c>
      <c r="B8" s="758">
        <v>10755</v>
      </c>
      <c r="C8" s="759"/>
      <c r="D8" s="764">
        <v>6672665</v>
      </c>
      <c r="E8" s="760"/>
      <c r="F8" s="763">
        <v>33</v>
      </c>
      <c r="G8" s="759"/>
      <c r="H8" s="764">
        <v>12382</v>
      </c>
      <c r="I8" s="760"/>
      <c r="J8" s="763">
        <v>1</v>
      </c>
      <c r="K8" s="759"/>
      <c r="L8" s="764">
        <v>0</v>
      </c>
      <c r="M8" s="761"/>
      <c r="O8" s="762"/>
    </row>
    <row r="9" spans="1:15" s="57" customFormat="1" ht="16.5" customHeight="1">
      <c r="A9" s="757" t="s">
        <v>371</v>
      </c>
      <c r="B9" s="758">
        <v>12094</v>
      </c>
      <c r="C9" s="759"/>
      <c r="D9" s="764">
        <v>7617854</v>
      </c>
      <c r="E9" s="760"/>
      <c r="F9" s="763">
        <v>21</v>
      </c>
      <c r="G9" s="759"/>
      <c r="H9" s="764">
        <v>9253</v>
      </c>
      <c r="I9" s="760"/>
      <c r="J9" s="763">
        <v>0</v>
      </c>
      <c r="K9" s="759"/>
      <c r="L9" s="764">
        <v>0</v>
      </c>
      <c r="M9" s="761"/>
      <c r="O9" s="762"/>
    </row>
    <row r="10" spans="1:15" s="57" customFormat="1" ht="16.5" customHeight="1">
      <c r="A10" s="757" t="s">
        <v>137</v>
      </c>
      <c r="B10" s="758">
        <v>12381</v>
      </c>
      <c r="C10" s="759"/>
      <c r="D10" s="764">
        <v>7897757</v>
      </c>
      <c r="E10" s="760"/>
      <c r="F10" s="763">
        <v>20</v>
      </c>
      <c r="G10" s="759"/>
      <c r="H10" s="764">
        <v>7369</v>
      </c>
      <c r="I10" s="760"/>
      <c r="J10" s="763">
        <v>0</v>
      </c>
      <c r="K10" s="759"/>
      <c r="L10" s="764">
        <v>0</v>
      </c>
      <c r="M10" s="761"/>
      <c r="O10" s="762"/>
    </row>
    <row r="11" spans="1:15" s="57" customFormat="1" ht="16.5" customHeight="1">
      <c r="A11" s="757" t="s">
        <v>72</v>
      </c>
      <c r="B11" s="758">
        <v>12647</v>
      </c>
      <c r="C11" s="759"/>
      <c r="D11" s="764">
        <v>8142010</v>
      </c>
      <c r="E11" s="760"/>
      <c r="F11" s="763">
        <v>16</v>
      </c>
      <c r="G11" s="759"/>
      <c r="H11" s="764">
        <v>5327</v>
      </c>
      <c r="I11" s="760"/>
      <c r="J11" s="763">
        <v>0</v>
      </c>
      <c r="K11" s="759"/>
      <c r="L11" s="764">
        <v>0</v>
      </c>
      <c r="M11" s="761"/>
      <c r="O11" s="762"/>
    </row>
    <row r="12" spans="1:15" s="57" customFormat="1" ht="16.5" customHeight="1">
      <c r="A12" s="757" t="s">
        <v>285</v>
      </c>
      <c r="B12" s="758">
        <v>12755</v>
      </c>
      <c r="C12" s="759"/>
      <c r="D12" s="764">
        <v>8289226</v>
      </c>
      <c r="E12" s="760"/>
      <c r="F12" s="763">
        <v>11</v>
      </c>
      <c r="G12" s="759"/>
      <c r="H12" s="764">
        <v>3298</v>
      </c>
      <c r="I12" s="760"/>
      <c r="J12" s="763">
        <v>0</v>
      </c>
      <c r="K12" s="759"/>
      <c r="L12" s="764">
        <v>0</v>
      </c>
      <c r="M12" s="761"/>
      <c r="O12" s="762"/>
    </row>
    <row r="13" spans="1:15" s="57" customFormat="1" ht="16.5" customHeight="1">
      <c r="A13" s="757" t="s">
        <v>284</v>
      </c>
      <c r="B13" s="758">
        <v>13148</v>
      </c>
      <c r="C13" s="759"/>
      <c r="D13" s="758">
        <v>8618105</v>
      </c>
      <c r="E13" s="760"/>
      <c r="F13" s="763">
        <v>9</v>
      </c>
      <c r="G13" s="759"/>
      <c r="H13" s="758">
        <v>2435</v>
      </c>
      <c r="I13" s="760"/>
      <c r="J13" s="763">
        <v>0</v>
      </c>
      <c r="K13" s="759"/>
      <c r="L13" s="765">
        <v>0</v>
      </c>
      <c r="M13" s="761"/>
      <c r="O13" s="762"/>
    </row>
    <row r="14" spans="1:15" s="57" customFormat="1" ht="16.5" customHeight="1">
      <c r="A14" s="757" t="s">
        <v>229</v>
      </c>
      <c r="B14" s="758">
        <v>14006</v>
      </c>
      <c r="C14" s="759"/>
      <c r="D14" s="764">
        <v>9397202</v>
      </c>
      <c r="E14" s="760"/>
      <c r="F14" s="763">
        <v>8</v>
      </c>
      <c r="G14" s="759"/>
      <c r="H14" s="764">
        <v>1217</v>
      </c>
      <c r="I14" s="760"/>
      <c r="J14" s="766">
        <v>0</v>
      </c>
      <c r="K14" s="759"/>
      <c r="L14" s="765">
        <v>0</v>
      </c>
      <c r="M14" s="761"/>
      <c r="O14" s="762"/>
    </row>
    <row r="15" spans="1:15" s="57" customFormat="1" ht="16.5" customHeight="1">
      <c r="A15" s="767" t="s">
        <v>417</v>
      </c>
      <c r="B15" s="768">
        <v>14119</v>
      </c>
      <c r="C15" s="769"/>
      <c r="D15" s="770">
        <v>9397202</v>
      </c>
      <c r="E15" s="771"/>
      <c r="F15" s="772">
        <v>3</v>
      </c>
      <c r="G15" s="769"/>
      <c r="H15" s="770">
        <v>808</v>
      </c>
      <c r="I15" s="771"/>
      <c r="J15" s="773">
        <v>0</v>
      </c>
      <c r="K15" s="769"/>
      <c r="L15" s="774">
        <v>0</v>
      </c>
      <c r="M15" s="775"/>
      <c r="O15" s="762"/>
    </row>
    <row r="16" spans="1:15" s="128" customFormat="1" ht="16.5" customHeight="1">
      <c r="A16" s="776" t="s">
        <v>311</v>
      </c>
      <c r="B16" s="777">
        <v>14338</v>
      </c>
      <c r="C16" s="778"/>
      <c r="D16" s="779">
        <v>9737318</v>
      </c>
      <c r="E16" s="780"/>
      <c r="F16" s="781">
        <v>2</v>
      </c>
      <c r="G16" s="778"/>
      <c r="H16" s="779">
        <v>806</v>
      </c>
      <c r="I16" s="780"/>
      <c r="J16" s="782">
        <v>0</v>
      </c>
      <c r="K16" s="778"/>
      <c r="L16" s="783">
        <v>0</v>
      </c>
      <c r="M16" s="784"/>
      <c r="O16" s="785"/>
    </row>
    <row r="17" spans="1:15" s="80" customFormat="1" ht="16.5" customHeight="1">
      <c r="A17" s="786" t="s">
        <v>7</v>
      </c>
      <c r="B17" s="787" t="s">
        <v>438</v>
      </c>
      <c r="C17" s="788"/>
      <c r="D17" s="789"/>
      <c r="E17" s="788"/>
      <c r="F17" s="789"/>
      <c r="G17" s="788"/>
      <c r="H17" s="789"/>
      <c r="I17" s="788"/>
      <c r="J17" s="789"/>
      <c r="K17" s="788"/>
      <c r="L17" s="789"/>
      <c r="M17" s="788"/>
      <c r="O17" s="125"/>
    </row>
    <row r="18" spans="1:15" s="80" customFormat="1" ht="6" customHeight="1">
      <c r="A18" s="125"/>
      <c r="B18" s="125"/>
      <c r="C18" s="790"/>
      <c r="D18" s="789"/>
      <c r="E18" s="790"/>
      <c r="F18" s="789"/>
      <c r="G18" s="790"/>
      <c r="H18" s="789"/>
      <c r="I18" s="790"/>
      <c r="J18" s="789"/>
      <c r="K18" s="790"/>
      <c r="L18" s="789"/>
      <c r="M18" s="790"/>
      <c r="O18" s="125"/>
    </row>
    <row r="19" spans="1:15" s="80" customFormat="1" ht="16.5" customHeight="1">
      <c r="A19" s="786" t="s">
        <v>61</v>
      </c>
      <c r="B19" s="80" t="s">
        <v>427</v>
      </c>
      <c r="C19" s="788"/>
      <c r="D19" s="789"/>
      <c r="E19" s="788"/>
      <c r="F19" s="789"/>
      <c r="G19" s="788"/>
      <c r="H19" s="789"/>
      <c r="I19" s="788"/>
      <c r="J19" s="789"/>
      <c r="K19" s="788"/>
      <c r="L19" s="789"/>
      <c r="M19" s="788"/>
      <c r="O19" s="125"/>
    </row>
    <row r="20" ht="16.5" customHeight="1"/>
    <row r="21" spans="1:4" ht="16.5" customHeight="1">
      <c r="A21" s="3" t="s">
        <v>303</v>
      </c>
      <c r="B21" s="740"/>
      <c r="C21" s="584"/>
      <c r="D21" s="740"/>
    </row>
    <row r="22" spans="1:15" ht="16.5" customHeight="1">
      <c r="A22" s="741" t="s">
        <v>49</v>
      </c>
      <c r="B22" s="742" t="s">
        <v>207</v>
      </c>
      <c r="C22" s="742"/>
      <c r="D22" s="742"/>
      <c r="E22" s="743"/>
      <c r="F22" s="744" t="s">
        <v>312</v>
      </c>
      <c r="G22" s="742"/>
      <c r="H22" s="742"/>
      <c r="I22" s="743"/>
      <c r="J22" s="744" t="s">
        <v>278</v>
      </c>
      <c r="K22" s="742"/>
      <c r="L22" s="742"/>
      <c r="M22" s="743"/>
      <c r="N22" s="791" t="s">
        <v>265</v>
      </c>
      <c r="O22" s="792"/>
    </row>
    <row r="23" spans="1:15" ht="15.75" customHeight="1">
      <c r="A23" s="746"/>
      <c r="B23" s="15" t="s">
        <v>353</v>
      </c>
      <c r="C23" s="15"/>
      <c r="D23" s="793" t="s">
        <v>435</v>
      </c>
      <c r="E23" s="17"/>
      <c r="F23" s="794" t="s">
        <v>403</v>
      </c>
      <c r="G23" s="795"/>
      <c r="H23" s="15" t="s">
        <v>134</v>
      </c>
      <c r="I23" s="17"/>
      <c r="J23" s="794" t="s">
        <v>398</v>
      </c>
      <c r="K23" s="795"/>
      <c r="L23" s="15" t="s">
        <v>104</v>
      </c>
      <c r="M23" s="17"/>
      <c r="N23" s="794"/>
      <c r="O23" s="796"/>
    </row>
    <row r="24" spans="1:15" ht="16.5" customHeight="1" hidden="1">
      <c r="A24" s="751" t="s">
        <v>432</v>
      </c>
      <c r="B24" s="752">
        <v>9064</v>
      </c>
      <c r="C24" s="797" t="s">
        <v>351</v>
      </c>
      <c r="D24" s="798">
        <v>17349</v>
      </c>
      <c r="E24" s="754" t="s">
        <v>95</v>
      </c>
      <c r="F24" s="755">
        <v>278073</v>
      </c>
      <c r="G24" s="753" t="s">
        <v>195</v>
      </c>
      <c r="H24" s="752">
        <v>7294226</v>
      </c>
      <c r="I24" s="754" t="s">
        <v>402</v>
      </c>
      <c r="J24" s="755">
        <v>152159</v>
      </c>
      <c r="K24" s="753" t="s">
        <v>184</v>
      </c>
      <c r="L24" s="752">
        <v>79137</v>
      </c>
      <c r="M24" s="754" t="s">
        <v>184</v>
      </c>
      <c r="N24" s="755">
        <v>1437027</v>
      </c>
      <c r="O24" s="799" t="s">
        <v>162</v>
      </c>
    </row>
    <row r="25" spans="1:15" s="57" customFormat="1" ht="16.5" customHeight="1" hidden="1">
      <c r="A25" s="757" t="s">
        <v>170</v>
      </c>
      <c r="B25" s="758">
        <v>9283</v>
      </c>
      <c r="C25" s="800" t="s">
        <v>351</v>
      </c>
      <c r="D25" s="764">
        <v>17583</v>
      </c>
      <c r="E25" s="760" t="s">
        <v>434</v>
      </c>
      <c r="F25" s="763">
        <v>292200</v>
      </c>
      <c r="G25" s="759" t="s">
        <v>195</v>
      </c>
      <c r="H25" s="758">
        <v>7069641</v>
      </c>
      <c r="I25" s="760" t="s">
        <v>162</v>
      </c>
      <c r="J25" s="758">
        <v>159407</v>
      </c>
      <c r="K25" s="759" t="s">
        <v>184</v>
      </c>
      <c r="L25" s="758">
        <v>88226</v>
      </c>
      <c r="M25" s="760" t="s">
        <v>184</v>
      </c>
      <c r="N25" s="763">
        <v>1435020</v>
      </c>
      <c r="O25" s="801" t="s">
        <v>162</v>
      </c>
    </row>
    <row r="26" spans="1:15" s="57" customFormat="1" ht="16.5" customHeight="1">
      <c r="A26" s="757" t="s">
        <v>441</v>
      </c>
      <c r="B26" s="758">
        <v>9493</v>
      </c>
      <c r="C26" s="800" t="s">
        <v>351</v>
      </c>
      <c r="D26" s="764">
        <v>17851</v>
      </c>
      <c r="E26" s="760" t="s">
        <v>434</v>
      </c>
      <c r="F26" s="763">
        <v>308523</v>
      </c>
      <c r="G26" s="759" t="s">
        <v>195</v>
      </c>
      <c r="H26" s="758">
        <v>7392363</v>
      </c>
      <c r="I26" s="760" t="s">
        <v>162</v>
      </c>
      <c r="J26" s="802">
        <v>138438</v>
      </c>
      <c r="K26" s="803" t="s">
        <v>184</v>
      </c>
      <c r="L26" s="804">
        <v>73294</v>
      </c>
      <c r="M26" s="805" t="s">
        <v>184</v>
      </c>
      <c r="N26" s="763">
        <v>1557724</v>
      </c>
      <c r="O26" s="761" t="s">
        <v>162</v>
      </c>
    </row>
    <row r="27" spans="1:15" s="57" customFormat="1" ht="16.5" customHeight="1">
      <c r="A27" s="757" t="s">
        <v>161</v>
      </c>
      <c r="B27" s="758">
        <v>9796</v>
      </c>
      <c r="C27" s="800"/>
      <c r="D27" s="764">
        <v>18391</v>
      </c>
      <c r="E27" s="760"/>
      <c r="F27" s="763">
        <v>306408</v>
      </c>
      <c r="G27" s="759"/>
      <c r="H27" s="758">
        <v>7248622</v>
      </c>
      <c r="I27" s="760"/>
      <c r="J27" s="802">
        <v>136010</v>
      </c>
      <c r="K27" s="803"/>
      <c r="L27" s="804">
        <v>72285</v>
      </c>
      <c r="M27" s="805"/>
      <c r="N27" s="763">
        <v>1573069</v>
      </c>
      <c r="O27" s="801"/>
    </row>
    <row r="28" spans="1:15" s="57" customFormat="1" ht="16.5" customHeight="1">
      <c r="A28" s="757" t="s">
        <v>110</v>
      </c>
      <c r="B28" s="758">
        <v>10107</v>
      </c>
      <c r="C28" s="759"/>
      <c r="D28" s="764">
        <v>18962</v>
      </c>
      <c r="E28" s="760"/>
      <c r="F28" s="763">
        <v>331714</v>
      </c>
      <c r="G28" s="759"/>
      <c r="H28" s="764">
        <v>7854346</v>
      </c>
      <c r="I28" s="760"/>
      <c r="J28" s="802">
        <v>127452</v>
      </c>
      <c r="K28" s="803"/>
      <c r="L28" s="806">
        <v>67857</v>
      </c>
      <c r="M28" s="805"/>
      <c r="N28" s="763">
        <v>1550143</v>
      </c>
      <c r="O28" s="801"/>
    </row>
    <row r="29" spans="1:15" s="57" customFormat="1" ht="16.5" customHeight="1">
      <c r="A29" s="757" t="s">
        <v>100</v>
      </c>
      <c r="B29" s="758">
        <v>11161</v>
      </c>
      <c r="C29" s="800"/>
      <c r="D29" s="764">
        <v>20965</v>
      </c>
      <c r="E29" s="760"/>
      <c r="F29" s="763">
        <v>365381</v>
      </c>
      <c r="G29" s="759"/>
      <c r="H29" s="764">
        <v>8728386</v>
      </c>
      <c r="I29" s="760"/>
      <c r="J29" s="802">
        <v>119195</v>
      </c>
      <c r="K29" s="803"/>
      <c r="L29" s="806">
        <v>63338</v>
      </c>
      <c r="M29" s="805"/>
      <c r="N29" s="763">
        <v>1763146</v>
      </c>
      <c r="O29" s="801"/>
    </row>
    <row r="30" spans="1:15" s="57" customFormat="1" ht="16.5" customHeight="1">
      <c r="A30" s="757" t="s">
        <v>328</v>
      </c>
      <c r="B30" s="758">
        <v>11331</v>
      </c>
      <c r="C30" s="800"/>
      <c r="D30" s="764">
        <v>21122</v>
      </c>
      <c r="E30" s="760"/>
      <c r="F30" s="763">
        <f>128527+178847+65877</f>
        <v>373251</v>
      </c>
      <c r="G30" s="759"/>
      <c r="H30" s="764">
        <f>2674299+5219029+1273776</f>
        <v>9167104</v>
      </c>
      <c r="I30" s="760"/>
      <c r="J30" s="802">
        <v>109871</v>
      </c>
      <c r="K30" s="803"/>
      <c r="L30" s="806">
        <v>58579</v>
      </c>
      <c r="M30" s="805"/>
      <c r="N30" s="763">
        <v>1885694</v>
      </c>
      <c r="O30" s="801"/>
    </row>
    <row r="31" spans="1:15" s="57" customFormat="1" ht="16.5" customHeight="1">
      <c r="A31" s="757" t="s">
        <v>153</v>
      </c>
      <c r="B31" s="758">
        <v>11543</v>
      </c>
      <c r="C31" s="800"/>
      <c r="D31" s="764">
        <v>21143</v>
      </c>
      <c r="E31" s="760"/>
      <c r="F31" s="763">
        <v>379262</v>
      </c>
      <c r="G31" s="759"/>
      <c r="H31" s="764">
        <v>9307798</v>
      </c>
      <c r="I31" s="760"/>
      <c r="J31" s="802">
        <v>106659</v>
      </c>
      <c r="K31" s="803"/>
      <c r="L31" s="806">
        <v>57929</v>
      </c>
      <c r="M31" s="805"/>
      <c r="N31" s="763">
        <v>1926396</v>
      </c>
      <c r="O31" s="801"/>
    </row>
    <row r="32" spans="1:15" s="57" customFormat="1" ht="16.5" customHeight="1">
      <c r="A32" s="757" t="s">
        <v>390</v>
      </c>
      <c r="B32" s="758">
        <v>11564</v>
      </c>
      <c r="C32" s="800"/>
      <c r="D32" s="764">
        <v>20941</v>
      </c>
      <c r="E32" s="760"/>
      <c r="F32" s="763">
        <v>373897</v>
      </c>
      <c r="G32" s="759"/>
      <c r="H32" s="764">
        <v>9284096</v>
      </c>
      <c r="I32" s="760"/>
      <c r="J32" s="802">
        <f>ROUND(1243072700/11605,0)</f>
        <v>107115</v>
      </c>
      <c r="K32" s="803"/>
      <c r="L32" s="806">
        <v>58710</v>
      </c>
      <c r="M32" s="805"/>
      <c r="N32" s="763">
        <v>1899979</v>
      </c>
      <c r="O32" s="801"/>
    </row>
    <row r="33" spans="1:15" s="57" customFormat="1" ht="16.5" customHeight="1">
      <c r="A33" s="757" t="s">
        <v>79</v>
      </c>
      <c r="B33" s="758">
        <v>8708</v>
      </c>
      <c r="C33" s="800"/>
      <c r="D33" s="764">
        <v>14721</v>
      </c>
      <c r="E33" s="760"/>
      <c r="F33" s="763">
        <v>206156</v>
      </c>
      <c r="G33" s="759"/>
      <c r="H33" s="764">
        <v>4226679</v>
      </c>
      <c r="I33" s="760"/>
      <c r="J33" s="807">
        <f>ROUND((968095500+258676000)/11690,0)</f>
        <v>104942</v>
      </c>
      <c r="K33" s="803"/>
      <c r="L33" s="808">
        <f>46023+12297</f>
        <v>58320</v>
      </c>
      <c r="M33" s="805"/>
      <c r="N33" s="763">
        <v>1681831</v>
      </c>
      <c r="O33" s="801"/>
    </row>
    <row r="34" spans="1:15" s="57" customFormat="1" ht="16.5" customHeight="1">
      <c r="A34" s="757" t="s">
        <v>131</v>
      </c>
      <c r="B34" s="758">
        <v>8489</v>
      </c>
      <c r="C34" s="800"/>
      <c r="D34" s="764">
        <v>14761</v>
      </c>
      <c r="E34" s="760"/>
      <c r="F34" s="763">
        <v>209134</v>
      </c>
      <c r="G34" s="759"/>
      <c r="H34" s="764">
        <v>4430485</v>
      </c>
      <c r="I34" s="760"/>
      <c r="J34" s="807">
        <f>ROUND((704222245+188336409)/8608,0)</f>
        <v>103689</v>
      </c>
      <c r="K34" s="803"/>
      <c r="L34" s="808">
        <f>46817+12521</f>
        <v>59338</v>
      </c>
      <c r="M34" s="805"/>
      <c r="N34" s="763">
        <v>1587135</v>
      </c>
      <c r="O34" s="801"/>
    </row>
    <row r="35" spans="1:15" s="57" customFormat="1" ht="16.5" customHeight="1">
      <c r="A35" s="767" t="s">
        <v>232</v>
      </c>
      <c r="B35" s="768">
        <v>8374</v>
      </c>
      <c r="C35" s="809"/>
      <c r="D35" s="770">
        <v>14394</v>
      </c>
      <c r="E35" s="771"/>
      <c r="F35" s="772">
        <v>205067</v>
      </c>
      <c r="G35" s="769"/>
      <c r="H35" s="770">
        <v>4440268</v>
      </c>
      <c r="I35" s="771"/>
      <c r="J35" s="807">
        <f>ROUND((777564700+203528700)/8475,0)</f>
        <v>115763</v>
      </c>
      <c r="K35" s="810"/>
      <c r="L35" s="808">
        <f>53185+13921</f>
        <v>67106</v>
      </c>
      <c r="M35" s="811"/>
      <c r="N35" s="772">
        <v>1812831</v>
      </c>
      <c r="O35" s="812"/>
    </row>
    <row r="36" spans="1:15" s="57" customFormat="1" ht="16.5" customHeight="1">
      <c r="A36" s="776" t="s">
        <v>194</v>
      </c>
      <c r="B36" s="777">
        <v>8198</v>
      </c>
      <c r="C36" s="813"/>
      <c r="D36" s="779">
        <v>14073</v>
      </c>
      <c r="E36" s="780"/>
      <c r="F36" s="781">
        <f>180928+21794</f>
        <v>202722</v>
      </c>
      <c r="G36" s="778"/>
      <c r="H36" s="779">
        <f>ROUND((4098879758+425869438)/1000,0)</f>
        <v>4524749</v>
      </c>
      <c r="I36" s="780"/>
      <c r="J36" s="781">
        <f>ROUND((774847400+203590700)/8341,0)</f>
        <v>117305</v>
      </c>
      <c r="K36" s="778"/>
      <c r="L36" s="779">
        <f>53989+14186</f>
        <v>68175</v>
      </c>
      <c r="M36" s="780"/>
      <c r="N36" s="781">
        <f>ROUND((1704878139+29040507+3572000+184649000+23633000)/1000,0)</f>
        <v>1945773</v>
      </c>
      <c r="O36" s="814"/>
    </row>
    <row r="37" spans="1:15" s="80" customFormat="1" ht="16.5" customHeight="1">
      <c r="A37" s="786" t="s">
        <v>7</v>
      </c>
      <c r="B37" s="80" t="s">
        <v>343</v>
      </c>
      <c r="C37" s="125"/>
      <c r="D37" s="497"/>
      <c r="E37" s="125"/>
      <c r="F37" s="497"/>
      <c r="G37" s="125"/>
      <c r="H37" s="497"/>
      <c r="I37" s="125"/>
      <c r="J37" s="497"/>
      <c r="K37" s="125"/>
      <c r="L37" s="497"/>
      <c r="M37" s="125"/>
      <c r="O37" s="125"/>
    </row>
    <row r="38" spans="1:15" s="80" customFormat="1" ht="16.5" customHeight="1">
      <c r="A38" s="786" t="s">
        <v>61</v>
      </c>
      <c r="B38" s="80" t="s">
        <v>127</v>
      </c>
      <c r="C38" s="125"/>
      <c r="D38" s="497"/>
      <c r="E38" s="125"/>
      <c r="F38" s="497"/>
      <c r="G38" s="497"/>
      <c r="H38" s="497"/>
      <c r="I38" s="125"/>
      <c r="J38" s="497"/>
      <c r="K38" s="125"/>
      <c r="L38" s="497"/>
      <c r="M38" s="125"/>
      <c r="O38" s="125"/>
    </row>
    <row r="39" spans="1:2" ht="13.5">
      <c r="A39" s="815"/>
      <c r="B39" s="815" t="s">
        <v>294</v>
      </c>
    </row>
  </sheetData>
  <sheetProtection/>
  <mergeCells count="21">
    <mergeCell ref="A2:A3"/>
    <mergeCell ref="B2:E2"/>
    <mergeCell ref="F2:I2"/>
    <mergeCell ref="J2:M2"/>
    <mergeCell ref="B3:C3"/>
    <mergeCell ref="D3:E3"/>
    <mergeCell ref="F3:G3"/>
    <mergeCell ref="H3:I3"/>
    <mergeCell ref="J3:K3"/>
    <mergeCell ref="L3:M3"/>
    <mergeCell ref="A22:A23"/>
    <mergeCell ref="B22:E22"/>
    <mergeCell ref="F22:I22"/>
    <mergeCell ref="J22:M22"/>
    <mergeCell ref="N22:O23"/>
    <mergeCell ref="B23:C23"/>
    <mergeCell ref="D23:E23"/>
    <mergeCell ref="F23:G23"/>
    <mergeCell ref="H23:I23"/>
    <mergeCell ref="J23:K23"/>
    <mergeCell ref="L23:M23"/>
  </mergeCells>
  <printOptions/>
  <pageMargins left="0.984251968503937" right="0.984251968503937" top="0.5905511811023623" bottom="0.3937007874015748" header="0.5118110236220472" footer="0.1968503937007874"/>
  <pageSetup horizontalDpi="600" verticalDpi="600" orientation="landscape" paperSize="9" scale="95" r:id="rId1"/>
  <headerFooter alignWithMargins="0">
    <oddFooter>&amp;R&amp;"ＭＳ Ｐ明朝,標準"&amp;10－３７－</oddFooter>
  </headerFooter>
</worksheet>
</file>

<file path=xl/worksheets/sheet9.xml><?xml version="1.0" encoding="utf-8"?>
<worksheet xmlns="http://schemas.openxmlformats.org/spreadsheetml/2006/main" xmlns:r="http://schemas.openxmlformats.org/officeDocument/2006/relationships">
  <dimension ref="A1:Y46"/>
  <sheetViews>
    <sheetView view="pageBreakPreview" zoomScaleSheetLayoutView="100" workbookViewId="0" topLeftCell="A13">
      <selection activeCell="A1" sqref="A1:L44"/>
    </sheetView>
  </sheetViews>
  <sheetFormatPr defaultColWidth="9.00390625" defaultRowHeight="13.5"/>
  <cols>
    <col min="1" max="1" width="9.25390625" style="1" customWidth="1"/>
    <col min="2" max="4" width="11.00390625" style="1" customWidth="1"/>
    <col min="5" max="5" width="12.25390625" style="1" customWidth="1"/>
    <col min="6" max="12" width="11.00390625" style="1" customWidth="1"/>
    <col min="13" max="16384" width="9.00390625" style="1" customWidth="1"/>
  </cols>
  <sheetData>
    <row r="1" spans="1:4" ht="15.75" customHeight="1">
      <c r="A1" s="3" t="s">
        <v>360</v>
      </c>
      <c r="B1" s="3"/>
      <c r="C1" s="3"/>
      <c r="D1" s="3"/>
    </row>
    <row r="2" spans="1:12" ht="16.5" customHeight="1">
      <c r="A2" s="741" t="s">
        <v>221</v>
      </c>
      <c r="B2" s="11" t="s">
        <v>133</v>
      </c>
      <c r="C2" s="816" t="s">
        <v>295</v>
      </c>
      <c r="D2" s="816"/>
      <c r="E2" s="816"/>
      <c r="F2" s="816"/>
      <c r="G2" s="816"/>
      <c r="H2" s="816" t="s">
        <v>256</v>
      </c>
      <c r="I2" s="816"/>
      <c r="J2" s="816" t="s">
        <v>313</v>
      </c>
      <c r="K2" s="816"/>
      <c r="L2" s="13" t="s">
        <v>323</v>
      </c>
    </row>
    <row r="3" spans="1:12" ht="16.5" customHeight="1">
      <c r="A3" s="817"/>
      <c r="B3" s="818"/>
      <c r="C3" s="819" t="s">
        <v>142</v>
      </c>
      <c r="D3" s="820" t="s">
        <v>122</v>
      </c>
      <c r="E3" s="820" t="s">
        <v>32</v>
      </c>
      <c r="F3" s="820" t="s">
        <v>272</v>
      </c>
      <c r="G3" s="821" t="s">
        <v>307</v>
      </c>
      <c r="H3" s="819" t="s">
        <v>99</v>
      </c>
      <c r="I3" s="821" t="s">
        <v>295</v>
      </c>
      <c r="J3" s="819" t="s">
        <v>327</v>
      </c>
      <c r="K3" s="821" t="s">
        <v>26</v>
      </c>
      <c r="L3" s="83"/>
    </row>
    <row r="4" spans="1:12" s="57" customFormat="1" ht="16.5" customHeight="1" hidden="1">
      <c r="A4" s="751" t="s">
        <v>56</v>
      </c>
      <c r="B4" s="822">
        <v>9</v>
      </c>
      <c r="C4" s="823">
        <v>1390</v>
      </c>
      <c r="D4" s="824">
        <v>888</v>
      </c>
      <c r="E4" s="824">
        <v>220</v>
      </c>
      <c r="F4" s="824">
        <v>278</v>
      </c>
      <c r="G4" s="825">
        <v>4</v>
      </c>
      <c r="H4" s="823">
        <v>62</v>
      </c>
      <c r="I4" s="825">
        <v>113</v>
      </c>
      <c r="J4" s="823">
        <v>25</v>
      </c>
      <c r="K4" s="825">
        <v>8</v>
      </c>
      <c r="L4" s="826">
        <v>23</v>
      </c>
    </row>
    <row r="5" spans="1:12" s="57" customFormat="1" ht="16.5" customHeight="1">
      <c r="A5" s="757" t="s">
        <v>447</v>
      </c>
      <c r="B5" s="827">
        <v>9</v>
      </c>
      <c r="C5" s="828">
        <v>1390</v>
      </c>
      <c r="D5" s="829">
        <v>888</v>
      </c>
      <c r="E5" s="829">
        <v>220</v>
      </c>
      <c r="F5" s="829">
        <v>278</v>
      </c>
      <c r="G5" s="830">
        <v>4</v>
      </c>
      <c r="H5" s="828">
        <v>62</v>
      </c>
      <c r="I5" s="830">
        <v>113</v>
      </c>
      <c r="J5" s="828">
        <v>25</v>
      </c>
      <c r="K5" s="830">
        <v>8</v>
      </c>
      <c r="L5" s="831">
        <v>23</v>
      </c>
    </row>
    <row r="6" spans="1:12" s="57" customFormat="1" ht="16.5" customHeight="1">
      <c r="A6" s="757" t="s">
        <v>371</v>
      </c>
      <c r="B6" s="827">
        <v>9</v>
      </c>
      <c r="C6" s="828">
        <v>1371</v>
      </c>
      <c r="D6" s="829">
        <v>869</v>
      </c>
      <c r="E6" s="829">
        <v>220</v>
      </c>
      <c r="F6" s="829">
        <v>278</v>
      </c>
      <c r="G6" s="830">
        <v>4</v>
      </c>
      <c r="H6" s="828">
        <v>60</v>
      </c>
      <c r="I6" s="830">
        <v>126</v>
      </c>
      <c r="J6" s="828">
        <v>26</v>
      </c>
      <c r="K6" s="830">
        <v>9</v>
      </c>
      <c r="L6" s="831">
        <v>26</v>
      </c>
    </row>
    <row r="7" spans="1:12" s="57" customFormat="1" ht="16.5" customHeight="1">
      <c r="A7" s="757" t="s">
        <v>137</v>
      </c>
      <c r="B7" s="827">
        <v>9</v>
      </c>
      <c r="C7" s="828">
        <v>1371</v>
      </c>
      <c r="D7" s="829">
        <v>869</v>
      </c>
      <c r="E7" s="829">
        <v>220</v>
      </c>
      <c r="F7" s="829">
        <v>278</v>
      </c>
      <c r="G7" s="830">
        <v>4</v>
      </c>
      <c r="H7" s="828">
        <v>60</v>
      </c>
      <c r="I7" s="830">
        <v>126</v>
      </c>
      <c r="J7" s="828">
        <v>27</v>
      </c>
      <c r="K7" s="830">
        <v>9</v>
      </c>
      <c r="L7" s="831">
        <v>28</v>
      </c>
    </row>
    <row r="8" spans="1:25" s="57" customFormat="1" ht="16.5" customHeight="1">
      <c r="A8" s="757" t="s">
        <v>72</v>
      </c>
      <c r="B8" s="827">
        <v>9</v>
      </c>
      <c r="C8" s="828">
        <v>1371</v>
      </c>
      <c r="D8" s="829">
        <v>869</v>
      </c>
      <c r="E8" s="829">
        <v>220</v>
      </c>
      <c r="F8" s="829">
        <v>278</v>
      </c>
      <c r="G8" s="830">
        <v>4</v>
      </c>
      <c r="H8" s="828">
        <v>58</v>
      </c>
      <c r="I8" s="830">
        <v>111</v>
      </c>
      <c r="J8" s="828">
        <v>28</v>
      </c>
      <c r="K8" s="830">
        <v>7</v>
      </c>
      <c r="L8" s="831">
        <v>27</v>
      </c>
      <c r="N8" s="6"/>
      <c r="O8" s="6"/>
      <c r="P8" s="832"/>
      <c r="Q8" s="58"/>
      <c r="R8" s="6"/>
      <c r="S8" s="6"/>
      <c r="T8" s="6"/>
      <c r="U8" s="6"/>
      <c r="V8" s="6"/>
      <c r="W8" s="6"/>
      <c r="X8" s="6"/>
      <c r="Y8" s="6"/>
    </row>
    <row r="9" spans="1:12" s="57" customFormat="1" ht="16.5" customHeight="1">
      <c r="A9" s="757" t="s">
        <v>285</v>
      </c>
      <c r="B9" s="827">
        <v>9</v>
      </c>
      <c r="C9" s="828">
        <v>1355</v>
      </c>
      <c r="D9" s="829">
        <v>853</v>
      </c>
      <c r="E9" s="829">
        <v>220</v>
      </c>
      <c r="F9" s="829">
        <v>278</v>
      </c>
      <c r="G9" s="830">
        <v>4</v>
      </c>
      <c r="H9" s="828">
        <v>58</v>
      </c>
      <c r="I9" s="830">
        <v>111</v>
      </c>
      <c r="J9" s="828">
        <v>26</v>
      </c>
      <c r="K9" s="830">
        <v>7</v>
      </c>
      <c r="L9" s="831">
        <v>27</v>
      </c>
    </row>
    <row r="10" spans="1:12" s="57" customFormat="1" ht="16.5" customHeight="1">
      <c r="A10" s="757" t="s">
        <v>284</v>
      </c>
      <c r="B10" s="827">
        <v>9</v>
      </c>
      <c r="C10" s="828">
        <v>1355</v>
      </c>
      <c r="D10" s="829">
        <v>853</v>
      </c>
      <c r="E10" s="829">
        <v>220</v>
      </c>
      <c r="F10" s="829">
        <v>278</v>
      </c>
      <c r="G10" s="830">
        <v>4</v>
      </c>
      <c r="H10" s="828">
        <v>57</v>
      </c>
      <c r="I10" s="830">
        <v>93</v>
      </c>
      <c r="J10" s="828">
        <v>27</v>
      </c>
      <c r="K10" s="830">
        <v>9</v>
      </c>
      <c r="L10" s="831">
        <v>28</v>
      </c>
    </row>
    <row r="11" spans="1:12" s="57" customFormat="1" ht="16.5" customHeight="1">
      <c r="A11" s="757" t="s">
        <v>229</v>
      </c>
      <c r="B11" s="827">
        <v>9</v>
      </c>
      <c r="C11" s="828">
        <v>1355</v>
      </c>
      <c r="D11" s="829">
        <v>853</v>
      </c>
      <c r="E11" s="829">
        <v>220</v>
      </c>
      <c r="F11" s="829">
        <v>278</v>
      </c>
      <c r="G11" s="830">
        <v>4</v>
      </c>
      <c r="H11" s="828">
        <v>57</v>
      </c>
      <c r="I11" s="830">
        <v>93</v>
      </c>
      <c r="J11" s="828">
        <v>26</v>
      </c>
      <c r="K11" s="830">
        <v>7</v>
      </c>
      <c r="L11" s="831">
        <v>25</v>
      </c>
    </row>
    <row r="12" spans="1:12" s="57" customFormat="1" ht="16.5" customHeight="1">
      <c r="A12" s="757" t="s">
        <v>417</v>
      </c>
      <c r="B12" s="827">
        <v>9</v>
      </c>
      <c r="C12" s="828">
        <v>1355</v>
      </c>
      <c r="D12" s="829">
        <v>853</v>
      </c>
      <c r="E12" s="829">
        <v>220</v>
      </c>
      <c r="F12" s="829">
        <v>278</v>
      </c>
      <c r="G12" s="830">
        <v>4</v>
      </c>
      <c r="H12" s="828">
        <v>56</v>
      </c>
      <c r="I12" s="830">
        <v>84</v>
      </c>
      <c r="J12" s="828">
        <v>28</v>
      </c>
      <c r="K12" s="830">
        <v>7</v>
      </c>
      <c r="L12" s="831">
        <v>25</v>
      </c>
    </row>
    <row r="13" spans="1:12" s="57" customFormat="1" ht="16.5" customHeight="1">
      <c r="A13" s="833" t="s">
        <v>311</v>
      </c>
      <c r="B13" s="834">
        <v>9</v>
      </c>
      <c r="C13" s="835">
        <v>1355</v>
      </c>
      <c r="D13" s="836">
        <v>853</v>
      </c>
      <c r="E13" s="836">
        <v>220</v>
      </c>
      <c r="F13" s="836">
        <v>278</v>
      </c>
      <c r="G13" s="837">
        <v>4</v>
      </c>
      <c r="H13" s="835">
        <v>54</v>
      </c>
      <c r="I13" s="837">
        <v>84</v>
      </c>
      <c r="J13" s="835">
        <v>29</v>
      </c>
      <c r="K13" s="837">
        <v>7</v>
      </c>
      <c r="L13" s="838">
        <v>26</v>
      </c>
    </row>
    <row r="14" spans="1:12" s="80" customFormat="1" ht="16.5" customHeight="1">
      <c r="A14" s="497" t="s">
        <v>426</v>
      </c>
      <c r="B14" s="497"/>
      <c r="C14" s="839"/>
      <c r="D14" s="840"/>
      <c r="E14" s="841"/>
      <c r="F14" s="841"/>
      <c r="G14" s="841"/>
      <c r="H14" s="841"/>
      <c r="I14" s="841"/>
      <c r="J14" s="841"/>
      <c r="K14" s="841"/>
      <c r="L14" s="841"/>
    </row>
    <row r="15" ht="4.5" customHeight="1"/>
    <row r="16" spans="1:4" ht="15.75" customHeight="1">
      <c r="A16" s="3" t="s">
        <v>60</v>
      </c>
      <c r="B16" s="3"/>
      <c r="C16" s="3"/>
      <c r="D16" s="3"/>
    </row>
    <row r="17" spans="1:4" ht="15.75" customHeight="1">
      <c r="A17" s="3" t="s">
        <v>70</v>
      </c>
      <c r="B17" s="3" t="s">
        <v>151</v>
      </c>
      <c r="C17" s="3"/>
      <c r="D17" s="3"/>
    </row>
    <row r="18" spans="1:12" ht="16.5" customHeight="1">
      <c r="A18" s="842" t="s">
        <v>221</v>
      </c>
      <c r="B18" s="843" t="s">
        <v>200</v>
      </c>
      <c r="C18" s="844"/>
      <c r="D18" s="844"/>
      <c r="E18" s="845"/>
      <c r="F18" s="846" t="s">
        <v>259</v>
      </c>
      <c r="G18" s="844"/>
      <c r="H18" s="844"/>
      <c r="I18" s="845"/>
      <c r="J18" s="846" t="s">
        <v>254</v>
      </c>
      <c r="K18" s="844"/>
      <c r="L18" s="847"/>
    </row>
    <row r="19" spans="1:12" ht="15.75" customHeight="1">
      <c r="A19" s="848"/>
      <c r="B19" s="81" t="s">
        <v>36</v>
      </c>
      <c r="C19" s="849" t="s">
        <v>231</v>
      </c>
      <c r="D19" s="849" t="s">
        <v>247</v>
      </c>
      <c r="E19" s="20" t="s">
        <v>377</v>
      </c>
      <c r="F19" s="19" t="s">
        <v>64</v>
      </c>
      <c r="G19" s="849" t="s">
        <v>145</v>
      </c>
      <c r="H19" s="849" t="s">
        <v>66</v>
      </c>
      <c r="I19" s="850" t="s">
        <v>425</v>
      </c>
      <c r="J19" s="19" t="s">
        <v>64</v>
      </c>
      <c r="K19" s="849" t="s">
        <v>231</v>
      </c>
      <c r="L19" s="851" t="s">
        <v>404</v>
      </c>
    </row>
    <row r="20" spans="1:12" s="57" customFormat="1" ht="16.5" customHeight="1" hidden="1">
      <c r="A20" s="751" t="s">
        <v>443</v>
      </c>
      <c r="B20" s="852">
        <v>10</v>
      </c>
      <c r="C20" s="824">
        <v>670</v>
      </c>
      <c r="D20" s="824">
        <v>603</v>
      </c>
      <c r="E20" s="825">
        <v>131</v>
      </c>
      <c r="F20" s="823" t="s">
        <v>315</v>
      </c>
      <c r="G20" s="824" t="s">
        <v>315</v>
      </c>
      <c r="H20" s="824" t="s">
        <v>315</v>
      </c>
      <c r="I20" s="825" t="s">
        <v>315</v>
      </c>
      <c r="J20" s="823" t="s">
        <v>389</v>
      </c>
      <c r="K20" s="824" t="s">
        <v>126</v>
      </c>
      <c r="L20" s="853" t="s">
        <v>276</v>
      </c>
    </row>
    <row r="21" spans="1:12" s="57" customFormat="1" ht="16.5" customHeight="1">
      <c r="A21" s="757" t="s">
        <v>447</v>
      </c>
      <c r="B21" s="854">
        <v>10</v>
      </c>
      <c r="C21" s="855">
        <v>670</v>
      </c>
      <c r="D21" s="855">
        <v>584</v>
      </c>
      <c r="E21" s="856">
        <v>132</v>
      </c>
      <c r="F21" s="828" t="s">
        <v>315</v>
      </c>
      <c r="G21" s="829" t="s">
        <v>315</v>
      </c>
      <c r="H21" s="829" t="s">
        <v>315</v>
      </c>
      <c r="I21" s="830" t="s">
        <v>315</v>
      </c>
      <c r="J21" s="857">
        <v>1</v>
      </c>
      <c r="K21" s="858">
        <v>25</v>
      </c>
      <c r="L21" s="859">
        <v>0</v>
      </c>
    </row>
    <row r="22" spans="1:12" s="57" customFormat="1" ht="16.5" customHeight="1">
      <c r="A22" s="757" t="s">
        <v>371</v>
      </c>
      <c r="B22" s="854">
        <v>12</v>
      </c>
      <c r="C22" s="855">
        <v>805</v>
      </c>
      <c r="D22" s="855">
        <v>691</v>
      </c>
      <c r="E22" s="856">
        <v>166</v>
      </c>
      <c r="F22" s="828" t="s">
        <v>315</v>
      </c>
      <c r="G22" s="829" t="s">
        <v>315</v>
      </c>
      <c r="H22" s="829" t="s">
        <v>315</v>
      </c>
      <c r="I22" s="830" t="s">
        <v>315</v>
      </c>
      <c r="J22" s="857">
        <v>1</v>
      </c>
      <c r="K22" s="858">
        <v>25</v>
      </c>
      <c r="L22" s="859">
        <v>2</v>
      </c>
    </row>
    <row r="23" spans="1:12" s="57" customFormat="1" ht="16.5" customHeight="1">
      <c r="A23" s="757" t="s">
        <v>137</v>
      </c>
      <c r="B23" s="854">
        <v>12</v>
      </c>
      <c r="C23" s="855">
        <v>805</v>
      </c>
      <c r="D23" s="855">
        <v>692</v>
      </c>
      <c r="E23" s="856">
        <v>159</v>
      </c>
      <c r="F23" s="828" t="s">
        <v>315</v>
      </c>
      <c r="G23" s="829" t="s">
        <v>315</v>
      </c>
      <c r="H23" s="829" t="s">
        <v>315</v>
      </c>
      <c r="I23" s="830" t="s">
        <v>315</v>
      </c>
      <c r="J23" s="857">
        <v>1</v>
      </c>
      <c r="K23" s="858">
        <v>25</v>
      </c>
      <c r="L23" s="859">
        <v>0</v>
      </c>
    </row>
    <row r="24" spans="1:12" s="57" customFormat="1" ht="16.5" customHeight="1">
      <c r="A24" s="757" t="s">
        <v>72</v>
      </c>
      <c r="B24" s="854">
        <v>11</v>
      </c>
      <c r="C24" s="855">
        <v>805</v>
      </c>
      <c r="D24" s="855">
        <v>672</v>
      </c>
      <c r="E24" s="856">
        <v>157</v>
      </c>
      <c r="F24" s="828" t="s">
        <v>315</v>
      </c>
      <c r="G24" s="829" t="s">
        <v>315</v>
      </c>
      <c r="H24" s="829" t="s">
        <v>315</v>
      </c>
      <c r="I24" s="830" t="s">
        <v>315</v>
      </c>
      <c r="J24" s="857">
        <v>1</v>
      </c>
      <c r="K24" s="858">
        <v>25</v>
      </c>
      <c r="L24" s="859">
        <v>0</v>
      </c>
    </row>
    <row r="25" spans="1:12" s="57" customFormat="1" ht="16.5" customHeight="1">
      <c r="A25" s="757" t="s">
        <v>285</v>
      </c>
      <c r="B25" s="854">
        <v>11</v>
      </c>
      <c r="C25" s="855">
        <v>725</v>
      </c>
      <c r="D25" s="855">
        <v>616</v>
      </c>
      <c r="E25" s="856">
        <v>152</v>
      </c>
      <c r="F25" s="828" t="s">
        <v>315</v>
      </c>
      <c r="G25" s="829" t="s">
        <v>315</v>
      </c>
      <c r="H25" s="829" t="s">
        <v>315</v>
      </c>
      <c r="I25" s="830" t="s">
        <v>315</v>
      </c>
      <c r="J25" s="857">
        <v>1</v>
      </c>
      <c r="K25" s="858">
        <v>25</v>
      </c>
      <c r="L25" s="859">
        <v>3</v>
      </c>
    </row>
    <row r="26" spans="1:12" s="57" customFormat="1" ht="16.5" customHeight="1">
      <c r="A26" s="757" t="s">
        <v>284</v>
      </c>
      <c r="B26" s="854">
        <v>11</v>
      </c>
      <c r="C26" s="855">
        <v>725</v>
      </c>
      <c r="D26" s="855">
        <v>617</v>
      </c>
      <c r="E26" s="856">
        <v>137</v>
      </c>
      <c r="F26" s="828" t="s">
        <v>315</v>
      </c>
      <c r="G26" s="829" t="s">
        <v>315</v>
      </c>
      <c r="H26" s="829" t="s">
        <v>315</v>
      </c>
      <c r="I26" s="830" t="s">
        <v>315</v>
      </c>
      <c r="J26" s="857">
        <v>1</v>
      </c>
      <c r="K26" s="858">
        <v>25</v>
      </c>
      <c r="L26" s="859">
        <v>0</v>
      </c>
    </row>
    <row r="27" spans="1:12" s="57" customFormat="1" ht="16.5" customHeight="1">
      <c r="A27" s="757" t="s">
        <v>229</v>
      </c>
      <c r="B27" s="854">
        <v>11</v>
      </c>
      <c r="C27" s="855">
        <v>725</v>
      </c>
      <c r="D27" s="855">
        <v>628</v>
      </c>
      <c r="E27" s="856">
        <v>145</v>
      </c>
      <c r="F27" s="860" t="s">
        <v>315</v>
      </c>
      <c r="G27" s="829" t="s">
        <v>315</v>
      </c>
      <c r="H27" s="829" t="s">
        <v>315</v>
      </c>
      <c r="I27" s="830" t="s">
        <v>315</v>
      </c>
      <c r="J27" s="857">
        <v>1</v>
      </c>
      <c r="K27" s="858">
        <v>25</v>
      </c>
      <c r="L27" s="859">
        <v>0</v>
      </c>
    </row>
    <row r="28" spans="1:12" s="57" customFormat="1" ht="16.5" customHeight="1">
      <c r="A28" s="757" t="s">
        <v>417</v>
      </c>
      <c r="B28" s="861">
        <v>11</v>
      </c>
      <c r="C28" s="860">
        <v>725</v>
      </c>
      <c r="D28" s="829">
        <v>646</v>
      </c>
      <c r="E28" s="830">
        <v>153</v>
      </c>
      <c r="F28" s="828" t="s">
        <v>315</v>
      </c>
      <c r="G28" s="829" t="s">
        <v>315</v>
      </c>
      <c r="H28" s="829" t="s">
        <v>315</v>
      </c>
      <c r="I28" s="830" t="s">
        <v>315</v>
      </c>
      <c r="J28" s="828">
        <v>1</v>
      </c>
      <c r="K28" s="829">
        <v>25</v>
      </c>
      <c r="L28" s="862">
        <v>0</v>
      </c>
    </row>
    <row r="29" spans="1:12" s="57" customFormat="1" ht="16.5" customHeight="1">
      <c r="A29" s="833" t="s">
        <v>311</v>
      </c>
      <c r="B29" s="863">
        <v>11</v>
      </c>
      <c r="C29" s="864">
        <v>725</v>
      </c>
      <c r="D29" s="865">
        <v>656</v>
      </c>
      <c r="E29" s="866">
        <v>147</v>
      </c>
      <c r="F29" s="867" t="s">
        <v>171</v>
      </c>
      <c r="G29" s="865" t="s">
        <v>171</v>
      </c>
      <c r="H29" s="865" t="s">
        <v>171</v>
      </c>
      <c r="I29" s="866" t="s">
        <v>171</v>
      </c>
      <c r="J29" s="867">
        <v>1</v>
      </c>
      <c r="K29" s="865">
        <v>25</v>
      </c>
      <c r="L29" s="868">
        <v>0</v>
      </c>
    </row>
    <row r="30" spans="1:9" s="57" customFormat="1" ht="6.75" customHeight="1">
      <c r="A30" s="6"/>
      <c r="B30" s="869"/>
      <c r="C30" s="869"/>
      <c r="D30" s="869"/>
      <c r="E30" s="869"/>
      <c r="F30" s="6"/>
      <c r="G30" s="6"/>
      <c r="H30" s="6"/>
      <c r="I30" s="6"/>
    </row>
    <row r="31" spans="1:3" ht="15.75" customHeight="1">
      <c r="A31" s="3" t="s">
        <v>415</v>
      </c>
      <c r="B31" s="3" t="s">
        <v>151</v>
      </c>
      <c r="C31" s="3"/>
    </row>
    <row r="32" spans="1:12" ht="16.5" customHeight="1">
      <c r="A32" s="842" t="s">
        <v>221</v>
      </c>
      <c r="B32" s="843" t="s">
        <v>200</v>
      </c>
      <c r="C32" s="844"/>
      <c r="D32" s="844"/>
      <c r="E32" s="845"/>
      <c r="F32" s="846" t="s">
        <v>259</v>
      </c>
      <c r="G32" s="844"/>
      <c r="H32" s="844"/>
      <c r="I32" s="845"/>
      <c r="J32" s="846" t="s">
        <v>113</v>
      </c>
      <c r="K32" s="844"/>
      <c r="L32" s="847"/>
    </row>
    <row r="33" spans="1:12" ht="16.5" customHeight="1">
      <c r="A33" s="848"/>
      <c r="B33" s="81" t="s">
        <v>36</v>
      </c>
      <c r="C33" s="849" t="s">
        <v>231</v>
      </c>
      <c r="D33" s="849" t="s">
        <v>247</v>
      </c>
      <c r="E33" s="20" t="s">
        <v>377</v>
      </c>
      <c r="F33" s="19" t="s">
        <v>64</v>
      </c>
      <c r="G33" s="849" t="s">
        <v>145</v>
      </c>
      <c r="H33" s="849" t="s">
        <v>66</v>
      </c>
      <c r="I33" s="850" t="s">
        <v>425</v>
      </c>
      <c r="J33" s="19" t="s">
        <v>64</v>
      </c>
      <c r="K33" s="849" t="s">
        <v>231</v>
      </c>
      <c r="L33" s="851" t="s">
        <v>404</v>
      </c>
    </row>
    <row r="34" spans="1:12" s="57" customFormat="1" ht="16.5" customHeight="1" hidden="1">
      <c r="A34" s="870" t="s">
        <v>56</v>
      </c>
      <c r="B34" s="871">
        <v>13</v>
      </c>
      <c r="C34" s="872">
        <v>1065</v>
      </c>
      <c r="D34" s="872">
        <v>1167</v>
      </c>
      <c r="E34" s="873">
        <v>252</v>
      </c>
      <c r="F34" s="823" t="s">
        <v>389</v>
      </c>
      <c r="G34" s="824" t="s">
        <v>243</v>
      </c>
      <c r="H34" s="824" t="s">
        <v>243</v>
      </c>
      <c r="I34" s="825" t="s">
        <v>446</v>
      </c>
      <c r="J34" s="874" t="s">
        <v>171</v>
      </c>
      <c r="K34" s="875" t="s">
        <v>171</v>
      </c>
      <c r="L34" s="876" t="s">
        <v>171</v>
      </c>
    </row>
    <row r="35" spans="1:12" s="57" customFormat="1" ht="16.5" customHeight="1">
      <c r="A35" s="767" t="s">
        <v>405</v>
      </c>
      <c r="B35" s="877">
        <v>13</v>
      </c>
      <c r="C35" s="878">
        <v>1095</v>
      </c>
      <c r="D35" s="878">
        <v>1236</v>
      </c>
      <c r="E35" s="879">
        <v>244</v>
      </c>
      <c r="F35" s="857">
        <v>2</v>
      </c>
      <c r="G35" s="858">
        <v>50</v>
      </c>
      <c r="H35" s="858">
        <v>49</v>
      </c>
      <c r="I35" s="880">
        <v>136</v>
      </c>
      <c r="J35" s="881" t="s">
        <v>171</v>
      </c>
      <c r="K35" s="882" t="s">
        <v>171</v>
      </c>
      <c r="L35" s="883" t="s">
        <v>171</v>
      </c>
    </row>
    <row r="36" spans="1:12" s="57" customFormat="1" ht="16.5" customHeight="1">
      <c r="A36" s="767" t="s">
        <v>408</v>
      </c>
      <c r="B36" s="877">
        <v>13</v>
      </c>
      <c r="C36" s="878">
        <v>1065</v>
      </c>
      <c r="D36" s="878">
        <v>1232</v>
      </c>
      <c r="E36" s="879">
        <v>248</v>
      </c>
      <c r="F36" s="857">
        <v>2</v>
      </c>
      <c r="G36" s="858">
        <v>50</v>
      </c>
      <c r="H36" s="858">
        <v>50</v>
      </c>
      <c r="I36" s="880">
        <v>143</v>
      </c>
      <c r="J36" s="881" t="s">
        <v>171</v>
      </c>
      <c r="K36" s="882" t="s">
        <v>171</v>
      </c>
      <c r="L36" s="883" t="s">
        <v>171</v>
      </c>
    </row>
    <row r="37" spans="1:12" s="57" customFormat="1" ht="16.5" customHeight="1">
      <c r="A37" s="767" t="s">
        <v>63</v>
      </c>
      <c r="B37" s="877">
        <v>13</v>
      </c>
      <c r="C37" s="878">
        <v>1095</v>
      </c>
      <c r="D37" s="878">
        <v>1232</v>
      </c>
      <c r="E37" s="879">
        <v>234</v>
      </c>
      <c r="F37" s="857">
        <v>2</v>
      </c>
      <c r="G37" s="858">
        <v>50</v>
      </c>
      <c r="H37" s="858">
        <v>49</v>
      </c>
      <c r="I37" s="880">
        <v>141</v>
      </c>
      <c r="J37" s="881" t="s">
        <v>171</v>
      </c>
      <c r="K37" s="882" t="s">
        <v>171</v>
      </c>
      <c r="L37" s="883" t="s">
        <v>171</v>
      </c>
    </row>
    <row r="38" spans="1:12" s="57" customFormat="1" ht="16.5" customHeight="1">
      <c r="A38" s="767" t="s">
        <v>354</v>
      </c>
      <c r="B38" s="877">
        <v>13</v>
      </c>
      <c r="C38" s="878">
        <v>1125</v>
      </c>
      <c r="D38" s="878">
        <v>1240</v>
      </c>
      <c r="E38" s="879">
        <v>277</v>
      </c>
      <c r="F38" s="857">
        <v>2</v>
      </c>
      <c r="G38" s="858">
        <v>50</v>
      </c>
      <c r="H38" s="858">
        <v>48</v>
      </c>
      <c r="I38" s="880">
        <v>139</v>
      </c>
      <c r="J38" s="881" t="s">
        <v>171</v>
      </c>
      <c r="K38" s="882" t="s">
        <v>171</v>
      </c>
      <c r="L38" s="883" t="s">
        <v>171</v>
      </c>
    </row>
    <row r="39" spans="1:12" s="57" customFormat="1" ht="16.5" customHeight="1">
      <c r="A39" s="767" t="s">
        <v>98</v>
      </c>
      <c r="B39" s="877">
        <v>13</v>
      </c>
      <c r="C39" s="878">
        <v>1095</v>
      </c>
      <c r="D39" s="878">
        <v>1279</v>
      </c>
      <c r="E39" s="879">
        <v>247</v>
      </c>
      <c r="F39" s="857">
        <v>2</v>
      </c>
      <c r="G39" s="858">
        <v>55</v>
      </c>
      <c r="H39" s="858">
        <v>52</v>
      </c>
      <c r="I39" s="880">
        <v>154</v>
      </c>
      <c r="J39" s="881" t="s">
        <v>171</v>
      </c>
      <c r="K39" s="882" t="s">
        <v>171</v>
      </c>
      <c r="L39" s="883" t="s">
        <v>171</v>
      </c>
    </row>
    <row r="40" spans="1:12" s="57" customFormat="1" ht="16.5" customHeight="1">
      <c r="A40" s="767" t="s">
        <v>87</v>
      </c>
      <c r="B40" s="877">
        <v>13</v>
      </c>
      <c r="C40" s="878">
        <v>1095</v>
      </c>
      <c r="D40" s="878">
        <v>1278</v>
      </c>
      <c r="E40" s="879">
        <v>204</v>
      </c>
      <c r="F40" s="857">
        <v>2</v>
      </c>
      <c r="G40" s="858">
        <v>55</v>
      </c>
      <c r="H40" s="858">
        <v>51</v>
      </c>
      <c r="I40" s="880">
        <v>149</v>
      </c>
      <c r="J40" s="881" t="s">
        <v>315</v>
      </c>
      <c r="K40" s="882" t="s">
        <v>315</v>
      </c>
      <c r="L40" s="883" t="s">
        <v>315</v>
      </c>
    </row>
    <row r="41" spans="1:12" s="57" customFormat="1" ht="16.5" customHeight="1">
      <c r="A41" s="767" t="s">
        <v>281</v>
      </c>
      <c r="B41" s="877">
        <v>13</v>
      </c>
      <c r="C41" s="878">
        <v>1085</v>
      </c>
      <c r="D41" s="878">
        <v>1309</v>
      </c>
      <c r="E41" s="879">
        <v>208</v>
      </c>
      <c r="F41" s="884">
        <v>2</v>
      </c>
      <c r="G41" s="858">
        <v>55</v>
      </c>
      <c r="H41" s="858">
        <v>53</v>
      </c>
      <c r="I41" s="880">
        <v>152</v>
      </c>
      <c r="J41" s="881" t="s">
        <v>315</v>
      </c>
      <c r="K41" s="882" t="s">
        <v>315</v>
      </c>
      <c r="L41" s="883" t="s">
        <v>315</v>
      </c>
    </row>
    <row r="42" spans="1:12" s="57" customFormat="1" ht="16.5" customHeight="1">
      <c r="A42" s="757" t="s">
        <v>417</v>
      </c>
      <c r="B42" s="861">
        <v>13</v>
      </c>
      <c r="C42" s="860">
        <v>1085</v>
      </c>
      <c r="D42" s="829">
        <v>1292</v>
      </c>
      <c r="E42" s="830">
        <v>204</v>
      </c>
      <c r="F42" s="860">
        <v>2</v>
      </c>
      <c r="G42" s="829">
        <v>55</v>
      </c>
      <c r="H42" s="860">
        <v>51</v>
      </c>
      <c r="I42" s="830">
        <v>147</v>
      </c>
      <c r="J42" s="828" t="s">
        <v>171</v>
      </c>
      <c r="K42" s="829" t="s">
        <v>171</v>
      </c>
      <c r="L42" s="862" t="s">
        <v>171</v>
      </c>
    </row>
    <row r="43" spans="1:12" s="57" customFormat="1" ht="16.5" customHeight="1">
      <c r="A43" s="833" t="s">
        <v>311</v>
      </c>
      <c r="B43" s="863">
        <v>13</v>
      </c>
      <c r="C43" s="864">
        <v>1080</v>
      </c>
      <c r="D43" s="865">
        <v>1253</v>
      </c>
      <c r="E43" s="866">
        <v>261</v>
      </c>
      <c r="F43" s="864">
        <v>2</v>
      </c>
      <c r="G43" s="865">
        <v>55</v>
      </c>
      <c r="H43" s="864">
        <v>51</v>
      </c>
      <c r="I43" s="866">
        <v>147</v>
      </c>
      <c r="J43" s="885" t="s">
        <v>171</v>
      </c>
      <c r="K43" s="886" t="s">
        <v>171</v>
      </c>
      <c r="L43" s="887" t="s">
        <v>171</v>
      </c>
    </row>
    <row r="44" spans="1:3" s="80" customFormat="1" ht="14.25" customHeight="1">
      <c r="A44" s="497" t="s">
        <v>280</v>
      </c>
      <c r="B44" s="497"/>
      <c r="C44" s="80" t="s">
        <v>321</v>
      </c>
    </row>
    <row r="45" ht="14.25" customHeight="1"/>
    <row r="46" ht="13.5">
      <c r="F46" s="57"/>
    </row>
  </sheetData>
  <sheetProtection/>
  <mergeCells count="15">
    <mergeCell ref="A2:A3"/>
    <mergeCell ref="B2:B3"/>
    <mergeCell ref="C2:G2"/>
    <mergeCell ref="H2:I2"/>
    <mergeCell ref="J2:K2"/>
    <mergeCell ref="L2:L3"/>
    <mergeCell ref="A18:A19"/>
    <mergeCell ref="B18:E18"/>
    <mergeCell ref="F18:I18"/>
    <mergeCell ref="J18:L18"/>
    <mergeCell ref="A32:A33"/>
    <mergeCell ref="B32:E32"/>
    <mergeCell ref="F32:I32"/>
    <mergeCell ref="J32:L32"/>
    <mergeCell ref="A44:B44"/>
  </mergeCells>
  <printOptions/>
  <pageMargins left="0.8661417322834646" right="0.7086614173228347" top="0.3937007874015748" bottom="0.3937007874015748" header="0.5118110236220472" footer="0.1968503937007874"/>
  <pageSetup horizontalDpi="600" verticalDpi="600" orientation="landscape" paperSize="9" scale="92" r:id="rId1"/>
  <headerFooter alignWithMargins="0">
    <oddFooter>&amp;L&amp;"ＭＳ Ｐ明朝,標準"&amp;10－３８－</oddFooter>
  </headerFooter>
</worksheet>
</file>

<file path=docProps/app.xml><?xml version="1.0" encoding="utf-8" standalone="yes"?><Properties xmlns="http://schemas.openxmlformats.org/officeDocument/2006/extended-properties" xmlns:vt="http://schemas.openxmlformats.org/officeDocument/2006/docPropsVTypes"><Application>JUST Calc</Application><DocSecurity>0</DocSecurity><Template /><Manager /><Company>倉吉市役所</Company><HyperlinkBase>&#x0;&#x0;&#x0;&#x0;&#x0;&#x0;&#x0;&#x0;&#x0;&#x0;&#x0;&#x0;&#x0;&#x0;&#x0;&#x0;&#x0;&#x0;&#x0;&#x0;&#x0;&#x0;&#x0;&#x0;&#x0;</HyperlinkBase></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情報</cp:lastModifiedBy>
  <cp:lastPrinted>2012-03-22T08:33:46Z</cp:lastPrinted>
  <dcterms:created xsi:type="dcterms:W3CDTF">2001-01-05T07:32:22Z</dcterms:created>
  <dcterms:modified xsi:type="dcterms:W3CDTF">2013-03-21T02:55:44Z</dcterms:modified>
  <cp:category/>
  <cp:version/>
  <cp:contentType/>
  <cp:contentStatus/>
</cp:coreProperties>
</file>