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17325" windowHeight="8805" tabRatio="817" activeTab="3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</sheets>
  <definedNames>
    <definedName name="DataEnd">#REF!</definedName>
    <definedName name="HyousokuEnd">#REF!</definedName>
    <definedName name="_xlnm.Print_Area" localSheetId="0">'10'!$A$1:$K$40</definedName>
    <definedName name="_xlnm.Print_Area" localSheetId="1">'11'!$A$1:$X$44</definedName>
    <definedName name="_xlnm.Print_Area" localSheetId="2">'12'!$A$1:$U$66</definedName>
    <definedName name="_xlnm.Print_Area" localSheetId="3">'13'!$A$1:$S$49</definedName>
    <definedName name="_xlnm.Print_Area" localSheetId="5">'15'!$A$1:$O$43</definedName>
    <definedName name="_xlnm.Print_Area" localSheetId="7">'17'!$A$1:$AB$49</definedName>
    <definedName name="_xlnm.Print_Area" localSheetId="9">'19'!$A$1:$AA$39</definedName>
  </definedNames>
  <calcPr fullCalcOnLoad="1"/>
</workbook>
</file>

<file path=xl/sharedStrings.xml><?xml version="1.0" encoding="utf-8"?>
<sst xmlns="http://schemas.openxmlformats.org/spreadsheetml/2006/main" count="1321" uniqueCount="478">
  <si>
    <t>④ 人口密度の算出に用いた面積は、国土交通省国土地理院「平成２２年全国都道府県市区町村別面積調」による</t>
  </si>
  <si>
    <t>25年</t>
  </si>
  <si>
    <t>65.0</t>
  </si>
  <si>
    <t>倉吉</t>
  </si>
  <si>
    <t>運輸・通信業</t>
  </si>
  <si>
    <t>中部地区</t>
  </si>
  <si>
    <t>堀</t>
  </si>
  <si>
    <t>S60
｜
H2</t>
  </si>
  <si>
    <t>12月</t>
  </si>
  <si>
    <t>耳</t>
  </si>
  <si>
    <t>北 栄 町</t>
  </si>
  <si>
    <t>（数値は、総務省の確定値である。）</t>
  </si>
  <si>
    <t>平成20年</t>
  </si>
  <si>
    <t>　サービス業（他に分類されないもの）</t>
  </si>
  <si>
    <t>22年</t>
  </si>
  <si>
    <t>離婚</t>
  </si>
  <si>
    <t>自　　然　　動　　態</t>
  </si>
  <si>
    <t>社　会　動　態</t>
  </si>
  <si>
    <t>転　　出</t>
  </si>
  <si>
    <t>人口</t>
  </si>
  <si>
    <t>区　分</t>
  </si>
  <si>
    <t>福守町</t>
  </si>
  <si>
    <t>　　うち第２種</t>
  </si>
  <si>
    <t>琴 浦 町</t>
  </si>
  <si>
    <t>各月
1日現在
推計人口</t>
  </si>
  <si>
    <t>経営耕地規模別農家数</t>
  </si>
  <si>
    <t>北谷</t>
  </si>
  <si>
    <t>推計人口による県外・県内移動者数（倉吉市からの転出者数）</t>
  </si>
  <si>
    <t>転出</t>
  </si>
  <si>
    <t>男</t>
  </si>
  <si>
    <t xml:space="preserve">  （*は国勢調査人口である。）</t>
  </si>
  <si>
    <t>⑬</t>
  </si>
  <si>
    <t>　1.0-1.5ha</t>
  </si>
  <si>
    <t>琴浦町</t>
  </si>
  <si>
    <t>江 府 町</t>
  </si>
  <si>
    <t>湯梨浜町</t>
  </si>
  <si>
    <t>小鴨地区</t>
  </si>
  <si>
    <t>-</t>
  </si>
  <si>
    <t>　　【用語の説明】</t>
  </si>
  <si>
    <t>（数値は、農林水産省の確定値である。）</t>
  </si>
  <si>
    <t>平成</t>
  </si>
  <si>
    <t>県内市計</t>
  </si>
  <si>
    <t>平成2年</t>
  </si>
  <si>
    <t>転入</t>
  </si>
  <si>
    <t>1月</t>
  </si>
  <si>
    <t>教育、学習支援業</t>
  </si>
  <si>
    <t>外国人</t>
  </si>
  <si>
    <t>関金</t>
  </si>
  <si>
    <t>上灘</t>
  </si>
  <si>
    <t>うち 男</t>
  </si>
  <si>
    <t>明高</t>
  </si>
  <si>
    <t>（1㎢当たり）</t>
  </si>
  <si>
    <t>区分</t>
  </si>
  <si>
    <t>農家人口総数</t>
  </si>
  <si>
    <t>（労働力状態別人口）</t>
  </si>
  <si>
    <t>人口
密度</t>
  </si>
  <si>
    <t>21年</t>
  </si>
  <si>
    <t>＊</t>
  </si>
  <si>
    <t>米 子 市</t>
  </si>
  <si>
    <t>　漁業</t>
  </si>
  <si>
    <t>湯梨浜町</t>
  </si>
  <si>
    <t>・出生率……出生数÷総人口</t>
  </si>
  <si>
    <t>*</t>
  </si>
  <si>
    <t>年次</t>
  </si>
  <si>
    <t>　（資料）　「農業センサス」「農林業センサス」　農林水産省</t>
  </si>
  <si>
    <t>日 南 町</t>
  </si>
  <si>
    <t>三 朝 町</t>
  </si>
  <si>
    <t>（注）</t>
  </si>
  <si>
    <t>④</t>
  </si>
  <si>
    <t>（産業別就業者）</t>
  </si>
  <si>
    <t>　2.5-3.0ha</t>
  </si>
  <si>
    <t>平成7年</t>
  </si>
  <si>
    <t>大立</t>
  </si>
  <si>
    <t>県  計</t>
  </si>
  <si>
    <t>平成19年</t>
  </si>
  <si>
    <t>⑪</t>
  </si>
  <si>
    <t>倉吉市の人口動態（各年1月～12月）</t>
  </si>
  <si>
    <t>自然増</t>
  </si>
  <si>
    <t>　（資料）　 「事業所統計調査」 「事業所・企業統計調査」「経済センサス-基礎調査」　総務省　　 （数値は、総務省の確定値である。）</t>
  </si>
  <si>
    <t>福原</t>
  </si>
  <si>
    <t>6月</t>
  </si>
  <si>
    <t>東鴨新町</t>
  </si>
  <si>
    <t>10年</t>
  </si>
  <si>
    <t>第２次産業</t>
  </si>
  <si>
    <t>県　　　内</t>
  </si>
  <si>
    <t>　＊   平成17年から分類されたもの。</t>
  </si>
  <si>
    <t>7年</t>
  </si>
  <si>
    <t>増加率</t>
  </si>
  <si>
    <t>2月</t>
  </si>
  <si>
    <t>24年</t>
  </si>
  <si>
    <t>○</t>
  </si>
  <si>
    <t>平成3年</t>
  </si>
  <si>
    <t>上小鴨地区</t>
  </si>
  <si>
    <t>社地区</t>
  </si>
  <si>
    <t>県外</t>
  </si>
  <si>
    <t>13年</t>
  </si>
  <si>
    <t>平成２年</t>
  </si>
  <si>
    <t>鴨川町</t>
  </si>
  <si>
    <t>倉 吉 市</t>
  </si>
  <si>
    <t>転出入</t>
  </si>
  <si>
    <t>5月</t>
  </si>
  <si>
    <t>　　うち桑畑</t>
  </si>
  <si>
    <t>　※　 平成17年から労働力状態「不詳」を除く。</t>
  </si>
  <si>
    <t>9年</t>
  </si>
  <si>
    <t>増減</t>
  </si>
  <si>
    <t>昭和45年</t>
  </si>
  <si>
    <t>45年</t>
  </si>
  <si>
    <t>9月</t>
  </si>
  <si>
    <t>医療、福祉</t>
  </si>
  <si>
    <t>上小鴨</t>
  </si>
  <si>
    <t>　就業者人口(b)</t>
  </si>
  <si>
    <t>女</t>
  </si>
  <si>
    <t>12年</t>
  </si>
  <si>
    <t>情報通信業</t>
  </si>
  <si>
    <t>農業センサスによる地区別農家数</t>
  </si>
  <si>
    <t>倉吉市の農業人口の推移</t>
  </si>
  <si>
    <t>伯 耆 町</t>
  </si>
  <si>
    <t>19年</t>
  </si>
  <si>
    <t>うち男</t>
  </si>
  <si>
    <t>智 頭 町</t>
  </si>
  <si>
    <t>4月</t>
  </si>
  <si>
    <t>上灘地区</t>
  </si>
  <si>
    <t>　非労働力人口(d)</t>
  </si>
  <si>
    <t>上大立</t>
  </si>
  <si>
    <t>平成18年以前の数値には、旧関金町を含まない。旧関金町の人口推移は、別表に記載。</t>
  </si>
  <si>
    <t>　総（販売）農家数</t>
  </si>
  <si>
    <t>山口</t>
  </si>
  <si>
    <t>　第３次産業人口数</t>
  </si>
  <si>
    <t>鉱業</t>
  </si>
  <si>
    <t>昭和40年</t>
  </si>
  <si>
    <t>北野</t>
  </si>
  <si>
    <t>総数</t>
  </si>
  <si>
    <t>（泊 　村）</t>
  </si>
  <si>
    <t>H2
｜
H7</t>
  </si>
  <si>
    <t>成徳地区</t>
  </si>
  <si>
    <t>松河原</t>
  </si>
  <si>
    <t>（資料）　「国勢調査」　総務省</t>
  </si>
  <si>
    <t>倉吉市の農家数と経営耕地面積の推移</t>
  </si>
  <si>
    <t>11月</t>
  </si>
  <si>
    <t>倉吉市の人口動態（月別：平成24年）</t>
  </si>
  <si>
    <t>3月</t>
  </si>
  <si>
    <t>平成5年</t>
  </si>
  <si>
    <t>平成13年</t>
  </si>
  <si>
    <t>平成21年</t>
  </si>
  <si>
    <t>－</t>
  </si>
  <si>
    <t>郡家</t>
  </si>
  <si>
    <t>昭和45年</t>
  </si>
  <si>
    <t>国勢調査による倉吉市及び近隣市町村の世帯数と人口</t>
  </si>
  <si>
    <t>7月</t>
  </si>
  <si>
    <t>20年</t>
  </si>
  <si>
    <t>成徳</t>
  </si>
  <si>
    <t>-</t>
  </si>
  <si>
    <t>昭和50年</t>
  </si>
  <si>
    <t>運輸業、郵便業</t>
  </si>
  <si>
    <t>　　（資料）　「鳥取県人口移動調査結果」　鳥取県</t>
  </si>
  <si>
    <t>灘手</t>
  </si>
  <si>
    <t>（注）　① 平成12年以前の数値には、旧関金町を含まない。</t>
  </si>
  <si>
    <t>　分類不能の産業</t>
  </si>
  <si>
    <t>県内郡計</t>
  </si>
  <si>
    <t>県　　　外</t>
  </si>
  <si>
    <t>　総経営耕地面積</t>
  </si>
  <si>
    <t>⑭</t>
  </si>
  <si>
    <t>　　（注）　　平成17年以前の数値には、旧関金町を含まない。</t>
  </si>
  <si>
    <t>農業センサスによる地区別農家人口（総数）</t>
  </si>
  <si>
    <t>　　　・就業人口……1年間に仕事としては主として農業に従事した者</t>
  </si>
  <si>
    <t>単位：戸</t>
  </si>
  <si>
    <t>単位：人・世帯</t>
  </si>
  <si>
    <t>②</t>
  </si>
  <si>
    <t>　　※　経営耕地面積が30a以上または農産物販売金額が50万円以上の農家（販売農家）による数値である。</t>
  </si>
  <si>
    <t>平成8年</t>
  </si>
  <si>
    <t>（東郷町）</t>
  </si>
  <si>
    <t>⑩</t>
  </si>
  <si>
    <t>平成16年</t>
  </si>
  <si>
    <t>2年</t>
  </si>
  <si>
    <t>旧関金町</t>
  </si>
  <si>
    <t>境 港 市</t>
  </si>
  <si>
    <t>公務（他に分類されるものを除く）</t>
  </si>
  <si>
    <t>岩倉･菅原</t>
  </si>
  <si>
    <t>上北条</t>
  </si>
  <si>
    <t>２　就業人口</t>
  </si>
  <si>
    <t>東鴨</t>
  </si>
  <si>
    <t>東部地区</t>
  </si>
  <si>
    <t>　　※　経営耕地面積が30a以上または農産物販売金額が50万円以上の農家（販売農家）の就業人口である。</t>
  </si>
  <si>
    <t>－</t>
  </si>
  <si>
    <t>昭和40年</t>
  </si>
  <si>
    <t>単位：人</t>
  </si>
  <si>
    <t>・転出入超過率……（転入者数-転出者数）÷総人口</t>
  </si>
  <si>
    <t>② 昭和６０年～平成１７年の数値は、平成２２年１０月１日現在の市町村の境域に基づいて組み替えたもの　（全ての年度の数値に、旧関金町を含む。）</t>
  </si>
  <si>
    <t>石塚</t>
  </si>
  <si>
    <t>単位：人</t>
  </si>
  <si>
    <t>飲食店、宿泊業（サービス業）</t>
  </si>
  <si>
    <t>金融・保険業</t>
  </si>
  <si>
    <t>昭和56年</t>
  </si>
  <si>
    <t>―</t>
  </si>
  <si>
    <t>①</t>
  </si>
  <si>
    <t xml:space="preserve">        ＊   平成17年から分類されたもの。</t>
  </si>
  <si>
    <t>H7
｜
H12</t>
  </si>
  <si>
    <t>⑨</t>
  </si>
  <si>
    <t>・社会動態……住居の変更を伴う人口の地域間移動</t>
  </si>
  <si>
    <t>　金融・保険業</t>
  </si>
  <si>
    <t>米子市</t>
  </si>
  <si>
    <t>平成11年</t>
  </si>
  <si>
    <t>社会増</t>
  </si>
  <si>
    <t>・人口動態……自然動態及び社会動態</t>
  </si>
  <si>
    <t>　　（資料）　「農業センサス」「農林業センサス」　農林水産省　　　（数値は、農林水産省の確定値である。）</t>
  </si>
  <si>
    <t>　0.1-0.3ha</t>
  </si>
  <si>
    <t>　　【用語の説明】</t>
  </si>
  <si>
    <t>平成13年</t>
  </si>
  <si>
    <t>⑤</t>
  </si>
  <si>
    <t>　情報通信業</t>
  </si>
  <si>
    <t>米富</t>
  </si>
  <si>
    <t>八 頭 町</t>
  </si>
  <si>
    <t>　0.5-1.0ha</t>
  </si>
  <si>
    <t>長坂新町</t>
  </si>
  <si>
    <t>⑫</t>
  </si>
  <si>
    <t xml:space="preserve">　15歳以上人口(e) </t>
  </si>
  <si>
    <t>　運輸・（通信）業</t>
  </si>
  <si>
    <t>鴨河内</t>
  </si>
  <si>
    <t>⑱</t>
  </si>
  <si>
    <t>平成７年</t>
  </si>
  <si>
    <t>3年</t>
  </si>
  <si>
    <t>平成25年以降の外国人の人口は、住民基本台帳法の改正により各地区人口に含む。</t>
  </si>
  <si>
    <t>上古川</t>
  </si>
  <si>
    <t>⑧</t>
  </si>
  <si>
    <t>　林業</t>
  </si>
  <si>
    <t>（資料）</t>
  </si>
  <si>
    <t>（旧関金町）</t>
  </si>
  <si>
    <t>（旧関金町）</t>
  </si>
  <si>
    <t>「国勢調査」　総務省、鳥取県統計課　（数値は、10月1日現在のもの。総務省の確定値である。）</t>
  </si>
  <si>
    <t>住民基本台帳による地区別人口推移（各年1月1日現在）</t>
  </si>
  <si>
    <t>単位：世帯</t>
  </si>
  <si>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　 ※  経営耕地面積が30a以上または農産物販売金額が50万円以上の農家による数値である。</t>
    </r>
  </si>
  <si>
    <t>卸売・小売業、（飲食店）</t>
  </si>
  <si>
    <t>平成12年</t>
  </si>
  <si>
    <t>昭和60年</t>
  </si>
  <si>
    <t>推計人口による県外・県内移動者数（倉吉市への転入者数）</t>
  </si>
  <si>
    <t>　第１次産業人口比率</t>
  </si>
  <si>
    <t>昭和35年</t>
  </si>
  <si>
    <t>県内郡計</t>
  </si>
  <si>
    <t>⑰</t>
  </si>
  <si>
    <t xml:space="preserve">   （３）兼業農家</t>
  </si>
  <si>
    <t>世帯数</t>
  </si>
  <si>
    <t>　例外規定</t>
  </si>
  <si>
    <t>昭和60年</t>
  </si>
  <si>
    <t>上小鴨地区</t>
  </si>
  <si>
    <t>　兼業農家</t>
  </si>
  <si>
    <t>小鴨</t>
  </si>
  <si>
    <t>―１１―</t>
  </si>
  <si>
    <t>※</t>
  </si>
  <si>
    <t>　完全失業者人口(c)</t>
  </si>
  <si>
    <t>⑦</t>
  </si>
  <si>
    <t>推計人口</t>
  </si>
  <si>
    <t>・第2種兼業農家……兼業を主としている農家　</t>
  </si>
  <si>
    <t>(構成比)　*</t>
  </si>
  <si>
    <t>月</t>
  </si>
  <si>
    <t>　3.0ha 以上</t>
  </si>
  <si>
    <t>境港市</t>
  </si>
  <si>
    <t>三朝町</t>
  </si>
  <si>
    <t>⑲</t>
  </si>
  <si>
    <t>16年</t>
  </si>
  <si>
    <t>　　うち茶園</t>
  </si>
  <si>
    <t>＊は、平成16年から分類されたもの。　　○印は、平成21年から分類されたもの。</t>
  </si>
  <si>
    <t>　建設業</t>
  </si>
  <si>
    <t>　　＊は15歳～59歳、60歳以上人口　</t>
  </si>
  <si>
    <t>平成18年</t>
  </si>
  <si>
    <t>60年</t>
  </si>
  <si>
    <t>5年</t>
  </si>
  <si>
    <t>東伯郡</t>
  </si>
  <si>
    <t>福山</t>
  </si>
  <si>
    <t>17年</t>
  </si>
  <si>
    <t>65歳以上</t>
  </si>
  <si>
    <t>北谷地区</t>
  </si>
  <si>
    <t xml:space="preserve">人口
総数
</t>
  </si>
  <si>
    <t>　総数</t>
  </si>
  <si>
    <t>平成18年</t>
  </si>
  <si>
    <t>自　然</t>
  </si>
  <si>
    <t>　0.3-0.5ha</t>
  </si>
  <si>
    <t>上北条地区</t>
  </si>
  <si>
    <t>　　うち果樹園</t>
  </si>
  <si>
    <t>　公務（他に分類されないもの）</t>
  </si>
  <si>
    <t>第１次産業</t>
  </si>
  <si>
    <t>若 桜 町</t>
  </si>
  <si>
    <t>大 山 町</t>
  </si>
  <si>
    <t>単位：人</t>
  </si>
  <si>
    <t>平成18年以前の数値には、旧関金町を含まない。旧関金町の人口推移は、別表に記載。</t>
  </si>
  <si>
    <t>単位：人・‰・件</t>
  </si>
  <si>
    <t>自然増</t>
  </si>
  <si>
    <t>灘手地区</t>
  </si>
  <si>
    <t>平成22年国勢調査による倉吉市の町別人口・世帯数（３）</t>
  </si>
  <si>
    <t>　卸・小売業、（飲食店）</t>
  </si>
  <si>
    <t>世帯数</t>
  </si>
  <si>
    <t>昭和55年</t>
  </si>
  <si>
    <t>野添・小泉</t>
  </si>
  <si>
    <t>8月</t>
  </si>
  <si>
    <t>15年</t>
  </si>
  <si>
    <t>　樹園地</t>
  </si>
  <si>
    <t>（単位：人、％）</t>
  </si>
  <si>
    <t>住民基本台帳による地区別世帯数推移（各年1月1日現在）</t>
  </si>
  <si>
    <t>　　＊　構成比：平成12年以前は総農家数を100、平成12年以後は、販売農家数（専業農家と兼業農家の和）を100とする。</t>
  </si>
  <si>
    <t>平成23年</t>
  </si>
  <si>
    <t>関金宿</t>
  </si>
  <si>
    <t>人　　口　</t>
  </si>
  <si>
    <t>死亡率</t>
  </si>
  <si>
    <t>超過率</t>
  </si>
  <si>
    <t>産業大分類別従業者数</t>
  </si>
  <si>
    <t>　      ※　 平成17年から労働力状態「不詳」を除く。</t>
  </si>
  <si>
    <t>（羽合町）</t>
  </si>
  <si>
    <t>　　（資料）　「国勢調査」　総務省　　(数値は、総務省の確定値である。)</t>
  </si>
  <si>
    <t>死　亡</t>
  </si>
  <si>
    <t>・第1種兼業農家……農業を主としている農家</t>
  </si>
  <si>
    <t>　田</t>
  </si>
  <si>
    <t>北栄町</t>
  </si>
  <si>
    <t>中河原</t>
  </si>
  <si>
    <t>　　うちその他</t>
  </si>
  <si>
    <t>学術研究・専門・技術サービス業</t>
  </si>
  <si>
    <t>11年</t>
  </si>
  <si>
    <t>　医療・福祉</t>
  </si>
  <si>
    <t>椋波</t>
  </si>
  <si>
    <t>23年</t>
  </si>
  <si>
    <t>転　　入</t>
  </si>
  <si>
    <t>サービス業（他に分類されないもの）</t>
  </si>
  <si>
    <t>平成16年</t>
  </si>
  <si>
    <t>　2.0-2.5ha</t>
  </si>
  <si>
    <t>平成11年</t>
  </si>
  <si>
    <t>　　（資料）　「鳥取県の人口」　鳥取県</t>
  </si>
  <si>
    <t>8年</t>
  </si>
  <si>
    <t>立見</t>
  </si>
  <si>
    <t>H12
｜
H17</t>
  </si>
  <si>
    <t>倉吉市</t>
  </si>
  <si>
    <t>日 野 町</t>
  </si>
  <si>
    <t>不動産業</t>
  </si>
  <si>
    <t>１　農家人口</t>
  </si>
  <si>
    <t>人口総数</t>
  </si>
  <si>
    <t>明倫地区</t>
  </si>
  <si>
    <t>単位：戸・％・ha</t>
  </si>
  <si>
    <t>平成２２年</t>
  </si>
  <si>
    <t>出生率</t>
  </si>
  <si>
    <t xml:space="preserve">・自然増加率……（出生数－死亡数）÷総人口 </t>
  </si>
  <si>
    <t>明倫</t>
  </si>
  <si>
    <t>大鳥居</t>
  </si>
  <si>
    <t>平成6年</t>
  </si>
  <si>
    <t xml:space="preserve">  （２）専業農家</t>
  </si>
  <si>
    <t>構成比％</t>
  </si>
  <si>
    <t>　</t>
  </si>
  <si>
    <t>生田</t>
  </si>
  <si>
    <t>蔵内</t>
  </si>
  <si>
    <t>昭和55年</t>
  </si>
  <si>
    <t>　電気・ガス･ 熱供給・水道業</t>
  </si>
  <si>
    <t>社会増</t>
  </si>
  <si>
    <t>　（資料）　「住民基本台帳」　市民課</t>
  </si>
  <si>
    <t>岡</t>
  </si>
  <si>
    <t>平成15年</t>
  </si>
  <si>
    <t>・死亡率……死亡数÷総人口</t>
  </si>
  <si>
    <t>（倉吉市）</t>
  </si>
  <si>
    <t>　鉱業</t>
  </si>
  <si>
    <t>　総農家戸数</t>
  </si>
  <si>
    <t>西部地区</t>
  </si>
  <si>
    <t>⑥</t>
  </si>
  <si>
    <t>人　口増減数</t>
  </si>
  <si>
    <t>般若</t>
  </si>
  <si>
    <t>　第１次産業人口数</t>
  </si>
  <si>
    <t>15歳未満</t>
  </si>
  <si>
    <t>　第２次産業人口比率</t>
  </si>
  <si>
    <t>総数</t>
  </si>
  <si>
    <t>泰久寺</t>
  </si>
  <si>
    <t>4年</t>
  </si>
  <si>
    <t>・自然動態……出生及び死亡</t>
  </si>
  <si>
    <t>区分</t>
  </si>
  <si>
    <t>平成１７年</t>
  </si>
  <si>
    <t>鳥取市</t>
  </si>
  <si>
    <t>　第２次産業人口数</t>
  </si>
  <si>
    <t>(実数)</t>
  </si>
  <si>
    <t>　農業</t>
  </si>
  <si>
    <t>単位：人・％</t>
  </si>
  <si>
    <t>岩 美 町</t>
  </si>
  <si>
    <t>　製造業</t>
  </si>
  <si>
    <t>今西</t>
  </si>
  <si>
    <t>丸山町</t>
  </si>
  <si>
    <t>6年</t>
  </si>
  <si>
    <t>総世帯数</t>
  </si>
  <si>
    <t>上井地区</t>
  </si>
  <si>
    <t>昭和45年</t>
  </si>
  <si>
    <t>５年間の増減率</t>
  </si>
  <si>
    <t>西郷地区</t>
  </si>
  <si>
    <t>（北条町）</t>
  </si>
  <si>
    <t>　専業農家</t>
  </si>
  <si>
    <t>14年</t>
  </si>
  <si>
    <t>(構成比)</t>
  </si>
  <si>
    <t>昭和61年</t>
  </si>
  <si>
    <t>倉吉市</t>
  </si>
  <si>
    <t>うち 女</t>
  </si>
  <si>
    <t>① 東部地区…鳥取市、岩美町、若桜町、智頭町、八頭町　　中部地区…倉吉市、三朝町、湯梨浜町、琴浦町、北栄町　　西部地区…米子市、境港市、日吉津村、大山町、南部町、伯耆町、日南町、日野町、江府町</t>
  </si>
  <si>
    <t>単位：所</t>
  </si>
  <si>
    <t>計</t>
  </si>
  <si>
    <t>総　数</t>
  </si>
  <si>
    <t>社　　会　　動　　態</t>
  </si>
  <si>
    <t>出　生</t>
  </si>
  <si>
    <t>下大江</t>
  </si>
  <si>
    <t>昭和</t>
  </si>
  <si>
    <t>50年</t>
  </si>
  <si>
    <t>日吉津村</t>
  </si>
  <si>
    <t>18年</t>
  </si>
  <si>
    <t>建設業</t>
  </si>
  <si>
    <t>平成25年以降の外国人世帯は、住民基本台帳法の改正により各地区世帯数に含む。</t>
  </si>
  <si>
    <t>平成14年</t>
  </si>
  <si>
    <t>広瀬</t>
  </si>
  <si>
    <t>　　（資料）　「鳥取県の人口」　鳥取県、市民課</t>
  </si>
  <si>
    <t>昭和30年</t>
  </si>
  <si>
    <t>　飲食店・宿泊業</t>
  </si>
  <si>
    <t>平成2年</t>
  </si>
  <si>
    <t>高城地区</t>
  </si>
  <si>
    <t>上井</t>
  </si>
  <si>
    <t>長坂町</t>
  </si>
  <si>
    <t>③</t>
  </si>
  <si>
    <t>③ １世帯あたりの人員 ＝ 一般世帯の世帯人員／一般世帯の世帯数</t>
  </si>
  <si>
    <t>H17
｜
H22</t>
  </si>
  <si>
    <t>昭和50年</t>
  </si>
  <si>
    <t>　不動産業</t>
  </si>
  <si>
    <t>自　然　動　態</t>
  </si>
  <si>
    <t>高城</t>
  </si>
  <si>
    <t>　完全失業率 (%)  (c)/(ａ)</t>
  </si>
  <si>
    <t>平成22年</t>
  </si>
  <si>
    <t>婚姻</t>
  </si>
  <si>
    <t>高城地区</t>
  </si>
  <si>
    <t>⑯</t>
  </si>
  <si>
    <t>　労働力率 (%)  (a)/(e)</t>
  </si>
  <si>
    <t>平成7年</t>
  </si>
  <si>
    <t>（赤崎町）</t>
  </si>
  <si>
    <t>平成17年</t>
  </si>
  <si>
    <t>製造業</t>
  </si>
  <si>
    <t>国勢調査による経済活動人口の推移</t>
  </si>
  <si>
    <t>平成24年</t>
  </si>
  <si>
    <t>　　　　② 平成22年国勢調査の労働力状態結果は、平成24年4月公表予定。</t>
  </si>
  <si>
    <t xml:space="preserve">１世帯
当たり
の人員
</t>
  </si>
  <si>
    <t>社</t>
  </si>
  <si>
    <t>地  区</t>
  </si>
  <si>
    <t>生活関連サービス業、娯楽業</t>
  </si>
  <si>
    <t>　複合サービス業</t>
  </si>
  <si>
    <t>合　　　計</t>
  </si>
  <si>
    <t>うち県外</t>
  </si>
  <si>
    <t>出生</t>
  </si>
  <si>
    <t>死亡</t>
  </si>
  <si>
    <t>西郷</t>
  </si>
  <si>
    <t>※</t>
  </si>
  <si>
    <t>電気・ｶﾞｽ・熱供給・水道業</t>
  </si>
  <si>
    <t>　第３次産業人口比率</t>
  </si>
  <si>
    <t>・推計人口……国勢調査人口を基に人口動態の増減による推計をした人口</t>
  </si>
  <si>
    <t>55年</t>
  </si>
  <si>
    <t>鳥 取 市</t>
  </si>
  <si>
    <t>⑮</t>
  </si>
  <si>
    <t>産業大分類別事業所数</t>
  </si>
  <si>
    <t>関金地区</t>
  </si>
  <si>
    <t>大宮</t>
  </si>
  <si>
    <t>第３次産業</t>
  </si>
  <si>
    <t>富海</t>
  </si>
  <si>
    <t>　農家一戸当面積</t>
  </si>
  <si>
    <t xml:space="preserve">  （１）農家総数</t>
  </si>
  <si>
    <t>10月</t>
  </si>
  <si>
    <t>　　うち第１種</t>
  </si>
  <si>
    <t>小鴨</t>
  </si>
  <si>
    <t>　畑</t>
  </si>
  <si>
    <t>複合サービス事業</t>
  </si>
  <si>
    <t>　1.5-2.0ha</t>
  </si>
  <si>
    <t>区分</t>
  </si>
  <si>
    <t xml:space="preserve"> 　（注）　平成17年以前の数値には、旧関金町を含まない。　　</t>
  </si>
  <si>
    <t>安歩</t>
  </si>
  <si>
    <t>　教育、学習支援業</t>
  </si>
  <si>
    <t>15～64歳</t>
  </si>
  <si>
    <t>　労働力人口(a)=(b)+(c)</t>
  </si>
  <si>
    <t>（大栄町）</t>
  </si>
  <si>
    <t>西倉吉町</t>
  </si>
  <si>
    <t>削除</t>
  </si>
  <si>
    <t>複合サービス業</t>
  </si>
  <si>
    <t>22年</t>
  </si>
  <si>
    <t>　総経営耕地総面積</t>
  </si>
  <si>
    <t>（東伯町）</t>
  </si>
  <si>
    <t>南 部 町</t>
  </si>
  <si>
    <t>構成比％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</si>
</sst>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0.0_ "/>
    <numFmt numFmtId="179" formatCode="#,##0_);[Red]\(#,##0\)"/>
    <numFmt numFmtId="180" formatCode="#,##0_ "/>
    <numFmt numFmtId="181" formatCode="0_ "/>
    <numFmt numFmtId="182" formatCode="0.0_);[Red]\(0.0\)"/>
    <numFmt numFmtId="183" formatCode="#,##0.0;&quot;△ &quot;#,##0.0"/>
    <numFmt numFmtId="184" formatCode="0;&quot;△ &quot;0"/>
    <numFmt numFmtId="185" formatCode="0.0;&quot;△ &quot;0.0"/>
    <numFmt numFmtId="186" formatCode="#,##0.00_);[Red]\(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9"/>
      <name val="ＭＳ Ｐ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u val="single"/>
      <sz val="11"/>
      <name val="ＭＳ Ｐ明朝"/>
      <family val="1"/>
    </font>
    <font>
      <sz val="10.5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 style="thin"/>
      <top style="hair"/>
      <bottom style="thin"/>
    </border>
    <border>
      <left style="hair"/>
      <right style="double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double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>
        <color indexed="63"/>
      </bottom>
      <diagonal style="thin"/>
    </border>
    <border diagonalDown="1">
      <left style="medium"/>
      <right style="double"/>
      <top>
        <color indexed="63"/>
      </top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/>
      <top style="hair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13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176" fontId="23" fillId="0" borderId="0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176" fontId="23" fillId="0" borderId="16" xfId="48" applyNumberFormat="1" applyFont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176" fontId="23" fillId="0" borderId="18" xfId="48" applyNumberFormat="1" applyFont="1" applyBorder="1" applyAlignment="1">
      <alignment vertical="center"/>
    </xf>
    <xf numFmtId="176" fontId="23" fillId="0" borderId="19" xfId="48" applyNumberFormat="1" applyFont="1" applyBorder="1" applyAlignment="1">
      <alignment vertical="center"/>
    </xf>
    <xf numFmtId="176" fontId="23" fillId="0" borderId="20" xfId="48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6" fontId="23" fillId="0" borderId="11" xfId="48" applyNumberFormat="1" applyFont="1" applyBorder="1" applyAlignment="1">
      <alignment vertical="center"/>
    </xf>
    <xf numFmtId="176" fontId="23" fillId="0" borderId="12" xfId="48" applyNumberFormat="1" applyFont="1" applyBorder="1" applyAlignment="1">
      <alignment vertical="center"/>
    </xf>
    <xf numFmtId="176" fontId="23" fillId="0" borderId="13" xfId="48" applyNumberFormat="1" applyFont="1" applyBorder="1" applyAlignment="1">
      <alignment vertical="center"/>
    </xf>
    <xf numFmtId="176" fontId="23" fillId="0" borderId="21" xfId="48" applyNumberFormat="1" applyFont="1" applyBorder="1" applyAlignment="1">
      <alignment vertical="center"/>
    </xf>
    <xf numFmtId="176" fontId="23" fillId="0" borderId="22" xfId="48" applyNumberFormat="1" applyFont="1" applyBorder="1" applyAlignment="1">
      <alignment vertical="center"/>
    </xf>
    <xf numFmtId="176" fontId="23" fillId="0" borderId="11" xfId="48" applyNumberFormat="1" applyFont="1" applyFill="1" applyBorder="1" applyAlignment="1">
      <alignment vertical="center"/>
    </xf>
    <xf numFmtId="176" fontId="23" fillId="0" borderId="12" xfId="48" applyNumberFormat="1" applyFont="1" applyFill="1" applyBorder="1" applyAlignment="1">
      <alignment vertical="center"/>
    </xf>
    <xf numFmtId="176" fontId="23" fillId="0" borderId="13" xfId="48" applyNumberFormat="1" applyFont="1" applyFill="1" applyBorder="1" applyAlignment="1">
      <alignment vertical="center"/>
    </xf>
    <xf numFmtId="38" fontId="21" fillId="0" borderId="0" xfId="48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76" fontId="23" fillId="0" borderId="26" xfId="48" applyNumberFormat="1" applyFont="1" applyBorder="1" applyAlignment="1">
      <alignment vertical="center"/>
    </xf>
    <xf numFmtId="176" fontId="23" fillId="0" borderId="27" xfId="48" applyNumberFormat="1" applyFont="1" applyBorder="1" applyAlignment="1">
      <alignment vertical="center"/>
    </xf>
    <xf numFmtId="176" fontId="23" fillId="0" borderId="28" xfId="48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76" fontId="23" fillId="0" borderId="29" xfId="48" applyNumberFormat="1" applyFont="1" applyBorder="1" applyAlignment="1">
      <alignment vertical="center"/>
    </xf>
    <xf numFmtId="176" fontId="23" fillId="0" borderId="30" xfId="48" applyNumberFormat="1" applyFont="1" applyBorder="1" applyAlignment="1">
      <alignment vertical="center"/>
    </xf>
    <xf numFmtId="176" fontId="23" fillId="0" borderId="31" xfId="48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15" xfId="48" applyNumberFormat="1" applyFont="1" applyBorder="1" applyAlignment="1">
      <alignment vertical="center"/>
    </xf>
    <xf numFmtId="176" fontId="21" fillId="0" borderId="0" xfId="48" applyNumberFormat="1" applyFont="1" applyBorder="1" applyAlignment="1">
      <alignment vertical="center"/>
    </xf>
    <xf numFmtId="176" fontId="21" fillId="0" borderId="19" xfId="48" applyNumberFormat="1" applyFont="1" applyBorder="1" applyAlignment="1">
      <alignment vertical="center"/>
    </xf>
    <xf numFmtId="176" fontId="21" fillId="0" borderId="18" xfId="48" applyNumberFormat="1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176" fontId="21" fillId="0" borderId="11" xfId="48" applyNumberFormat="1" applyFont="1" applyBorder="1" applyAlignment="1">
      <alignment vertical="center"/>
    </xf>
    <xf numFmtId="176" fontId="21" fillId="0" borderId="12" xfId="48" applyNumberFormat="1" applyFont="1" applyBorder="1" applyAlignment="1">
      <alignment vertical="center"/>
    </xf>
    <xf numFmtId="176" fontId="21" fillId="0" borderId="13" xfId="48" applyNumberFormat="1" applyFont="1" applyBorder="1" applyAlignment="1">
      <alignment vertical="center"/>
    </xf>
    <xf numFmtId="176" fontId="23" fillId="0" borderId="23" xfId="48" applyNumberFormat="1" applyFont="1" applyBorder="1" applyAlignment="1">
      <alignment vertical="center"/>
    </xf>
    <xf numFmtId="176" fontId="23" fillId="0" borderId="24" xfId="48" applyNumberFormat="1" applyFont="1" applyBorder="1" applyAlignment="1">
      <alignment vertical="center"/>
    </xf>
    <xf numFmtId="176" fontId="23" fillId="0" borderId="25" xfId="48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33" xfId="0" applyFont="1" applyBorder="1" applyAlignment="1">
      <alignment shrinkToFit="1"/>
    </xf>
    <xf numFmtId="38" fontId="24" fillId="0" borderId="0" xfId="48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67">
      <alignment vertical="center"/>
      <protection/>
    </xf>
    <xf numFmtId="0" fontId="0" fillId="0" borderId="0" xfId="67" applyFont="1">
      <alignment vertical="center"/>
      <protection/>
    </xf>
    <xf numFmtId="0" fontId="1" fillId="0" borderId="0" xfId="67" applyFont="1">
      <alignment vertical="center"/>
      <protection/>
    </xf>
    <xf numFmtId="0" fontId="27" fillId="0" borderId="0" xfId="67" applyFont="1">
      <alignment vertical="center"/>
      <protection/>
    </xf>
    <xf numFmtId="0" fontId="25" fillId="0" borderId="0" xfId="67" applyFont="1">
      <alignment vertical="center"/>
      <protection/>
    </xf>
    <xf numFmtId="0" fontId="28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 vertical="center"/>
      <protection/>
    </xf>
    <xf numFmtId="0" fontId="28" fillId="0" borderId="0" xfId="67" applyFont="1">
      <alignment vertical="center"/>
      <protection/>
    </xf>
    <xf numFmtId="0" fontId="21" fillId="0" borderId="13" xfId="67" applyFont="1" applyFill="1" applyBorder="1" applyAlignment="1">
      <alignment horizontal="center" vertical="center"/>
      <protection/>
    </xf>
    <xf numFmtId="0" fontId="22" fillId="0" borderId="28" xfId="67" applyFont="1" applyFill="1" applyBorder="1" applyAlignment="1">
      <alignment horizontal="center" vertical="center" wrapText="1"/>
      <protection/>
    </xf>
    <xf numFmtId="0" fontId="21" fillId="0" borderId="34" xfId="67" applyFont="1" applyFill="1" applyBorder="1" applyAlignment="1">
      <alignment horizontal="center" vertical="center"/>
      <protection/>
    </xf>
    <xf numFmtId="0" fontId="21" fillId="0" borderId="35" xfId="67" applyFont="1" applyFill="1" applyBorder="1" applyAlignment="1">
      <alignment vertical="center"/>
      <protection/>
    </xf>
    <xf numFmtId="0" fontId="21" fillId="0" borderId="36" xfId="67" applyFont="1" applyFill="1" applyBorder="1" applyAlignment="1">
      <alignment horizontal="center" vertical="center"/>
      <protection/>
    </xf>
    <xf numFmtId="0" fontId="21" fillId="0" borderId="37" xfId="67" applyFont="1" applyFill="1" applyBorder="1" applyAlignment="1">
      <alignment horizontal="center" vertical="center"/>
      <protection/>
    </xf>
    <xf numFmtId="0" fontId="22" fillId="0" borderId="38" xfId="67" applyFont="1" applyFill="1" applyBorder="1" applyAlignment="1">
      <alignment horizontal="center" vertical="center" shrinkToFit="1"/>
      <protection/>
    </xf>
    <xf numFmtId="0" fontId="21" fillId="0" borderId="39" xfId="67" applyFont="1" applyFill="1" applyBorder="1" applyAlignment="1">
      <alignment horizontal="center" vertical="center"/>
      <protection/>
    </xf>
    <xf numFmtId="0" fontId="21" fillId="0" borderId="40" xfId="67" applyFont="1" applyFill="1" applyBorder="1" applyAlignment="1">
      <alignment horizontal="center" vertical="center"/>
      <protection/>
    </xf>
    <xf numFmtId="0" fontId="0" fillId="0" borderId="14" xfId="67" applyBorder="1" applyAlignment="1">
      <alignment horizontal="center" vertical="center"/>
      <protection/>
    </xf>
    <xf numFmtId="0" fontId="0" fillId="0" borderId="41" xfId="67" applyFill="1" applyBorder="1" applyAlignment="1">
      <alignment horizontal="center" vertical="center"/>
      <protection/>
    </xf>
    <xf numFmtId="0" fontId="0" fillId="0" borderId="42" xfId="67" applyFill="1" applyBorder="1" applyAlignment="1">
      <alignment horizontal="center" vertical="center"/>
      <protection/>
    </xf>
    <xf numFmtId="0" fontId="0" fillId="0" borderId="27" xfId="67" applyFill="1" applyBorder="1" applyAlignment="1">
      <alignment horizontal="center" vertical="center"/>
      <protection/>
    </xf>
    <xf numFmtId="0" fontId="0" fillId="0" borderId="43" xfId="67" applyFill="1" applyBorder="1" applyAlignment="1">
      <alignment horizontal="center" vertical="center"/>
      <protection/>
    </xf>
    <xf numFmtId="0" fontId="0" fillId="0" borderId="44" xfId="67" applyFill="1" applyBorder="1" applyAlignment="1">
      <alignment horizontal="center" vertical="center"/>
      <protection/>
    </xf>
    <xf numFmtId="0" fontId="31" fillId="0" borderId="0" xfId="67" applyFont="1" applyFill="1" applyBorder="1" applyAlignment="1">
      <alignment horizontal="center" vertical="center"/>
      <protection/>
    </xf>
    <xf numFmtId="0" fontId="31" fillId="0" borderId="27" xfId="67" applyFont="1" applyFill="1" applyBorder="1" applyAlignment="1">
      <alignment horizontal="center" vertical="center" wrapText="1"/>
      <protection/>
    </xf>
    <xf numFmtId="0" fontId="31" fillId="0" borderId="28" xfId="67" applyFont="1" applyFill="1" applyBorder="1" applyAlignment="1">
      <alignment horizontal="center" vertical="center" wrapText="1"/>
      <protection/>
    </xf>
    <xf numFmtId="0" fontId="31" fillId="0" borderId="41" xfId="67" applyFont="1" applyFill="1" applyBorder="1" applyAlignment="1">
      <alignment horizontal="center" vertical="center" wrapText="1"/>
      <protection/>
    </xf>
    <xf numFmtId="0" fontId="0" fillId="0" borderId="15" xfId="67" applyFill="1" applyBorder="1" applyAlignment="1">
      <alignment horizontal="center" vertical="center"/>
      <protection/>
    </xf>
    <xf numFmtId="0" fontId="0" fillId="0" borderId="45" xfId="67" applyFill="1" applyBorder="1" applyAlignment="1">
      <alignment horizontal="center" vertical="center"/>
      <protection/>
    </xf>
    <xf numFmtId="0" fontId="0" fillId="0" borderId="16" xfId="67" applyFill="1" applyBorder="1" applyAlignment="1">
      <alignment horizontal="center" vertical="center"/>
      <protection/>
    </xf>
    <xf numFmtId="0" fontId="0" fillId="0" borderId="42" xfId="67" applyBorder="1">
      <alignment vertical="center"/>
      <protection/>
    </xf>
    <xf numFmtId="0" fontId="31" fillId="0" borderId="41" xfId="67" applyFont="1" applyBorder="1" applyAlignment="1">
      <alignment horizontal="center" vertical="center" wrapText="1"/>
      <protection/>
    </xf>
    <xf numFmtId="0" fontId="0" fillId="0" borderId="0" xfId="67" applyBorder="1">
      <alignment vertical="center"/>
      <protection/>
    </xf>
    <xf numFmtId="0" fontId="0" fillId="0" borderId="43" xfId="67" applyFont="1" applyBorder="1" applyAlignment="1">
      <alignment horizontal="center" vertical="center"/>
      <protection/>
    </xf>
    <xf numFmtId="0" fontId="0" fillId="0" borderId="45" xfId="67" applyFont="1" applyBorder="1" applyAlignment="1">
      <alignment horizontal="center" vertical="center"/>
      <protection/>
    </xf>
    <xf numFmtId="0" fontId="21" fillId="0" borderId="14" xfId="67" applyFont="1" applyBorder="1" applyAlignment="1">
      <alignment horizontal="center" vertical="center"/>
      <protection/>
    </xf>
    <xf numFmtId="3" fontId="30" fillId="0" borderId="41" xfId="67" applyNumberFormat="1" applyFont="1" applyFill="1" applyBorder="1">
      <alignment vertical="center"/>
      <protection/>
    </xf>
    <xf numFmtId="3" fontId="30" fillId="0" borderId="42" xfId="67" applyNumberFormat="1" applyFont="1" applyFill="1" applyBorder="1">
      <alignment vertical="center"/>
      <protection/>
    </xf>
    <xf numFmtId="3" fontId="30" fillId="0" borderId="27" xfId="67" applyNumberFormat="1" applyFont="1" applyFill="1" applyBorder="1" applyAlignment="1">
      <alignment horizontal="center" vertical="center"/>
      <protection/>
    </xf>
    <xf numFmtId="3" fontId="30" fillId="0" borderId="43" xfId="67" applyNumberFormat="1" applyFont="1" applyFill="1" applyBorder="1">
      <alignment vertical="center"/>
      <protection/>
    </xf>
    <xf numFmtId="3" fontId="30" fillId="0" borderId="44" xfId="67" applyNumberFormat="1" applyFont="1" applyFill="1" applyBorder="1">
      <alignment vertical="center"/>
      <protection/>
    </xf>
    <xf numFmtId="4" fontId="30" fillId="0" borderId="0" xfId="67" applyNumberFormat="1" applyFont="1" applyFill="1" applyBorder="1">
      <alignment vertical="center"/>
      <protection/>
    </xf>
    <xf numFmtId="177" fontId="21" fillId="0" borderId="28" xfId="67" applyNumberFormat="1" applyFont="1" applyFill="1" applyBorder="1">
      <alignment vertical="center"/>
      <protection/>
    </xf>
    <xf numFmtId="3" fontId="30" fillId="0" borderId="41" xfId="67" applyNumberFormat="1" applyFont="1" applyFill="1" applyBorder="1" applyAlignment="1">
      <alignment horizontal="center" vertical="center"/>
      <protection/>
    </xf>
    <xf numFmtId="3" fontId="30" fillId="0" borderId="15" xfId="67" applyNumberFormat="1" applyFont="1" applyFill="1" applyBorder="1">
      <alignment vertical="center"/>
      <protection/>
    </xf>
    <xf numFmtId="3" fontId="30" fillId="0" borderId="45" xfId="67" applyNumberFormat="1" applyFont="1" applyFill="1" applyBorder="1">
      <alignment vertical="center"/>
      <protection/>
    </xf>
    <xf numFmtId="3" fontId="30" fillId="0" borderId="16" xfId="67" applyNumberFormat="1" applyFont="1" applyFill="1" applyBorder="1">
      <alignment vertical="center"/>
      <protection/>
    </xf>
    <xf numFmtId="38" fontId="30" fillId="0" borderId="16" xfId="48" applyFont="1" applyFill="1" applyBorder="1" applyAlignment="1">
      <alignment vertical="center"/>
    </xf>
    <xf numFmtId="178" fontId="21" fillId="0" borderId="42" xfId="67" applyNumberFormat="1" applyFont="1" applyBorder="1">
      <alignment vertical="center"/>
      <protection/>
    </xf>
    <xf numFmtId="3" fontId="30" fillId="0" borderId="41" xfId="67" applyNumberFormat="1" applyFont="1" applyBorder="1" applyAlignment="1">
      <alignment horizontal="center" vertical="center"/>
      <protection/>
    </xf>
    <xf numFmtId="178" fontId="21" fillId="0" borderId="0" xfId="67" applyNumberFormat="1" applyFont="1" applyBorder="1">
      <alignment vertical="center"/>
      <protection/>
    </xf>
    <xf numFmtId="178" fontId="21" fillId="0" borderId="43" xfId="67" applyNumberFormat="1" applyFont="1" applyBorder="1">
      <alignment vertical="center"/>
      <protection/>
    </xf>
    <xf numFmtId="178" fontId="21" fillId="0" borderId="45" xfId="67" applyNumberFormat="1" applyFont="1" applyBorder="1">
      <alignment vertical="center"/>
      <protection/>
    </xf>
    <xf numFmtId="3" fontId="30" fillId="0" borderId="27" xfId="67" applyNumberFormat="1" applyFont="1" applyFill="1" applyBorder="1">
      <alignment vertical="center"/>
      <protection/>
    </xf>
    <xf numFmtId="3" fontId="30" fillId="0" borderId="0" xfId="67" applyNumberFormat="1" applyFont="1" applyFill="1" applyBorder="1">
      <alignment vertical="center"/>
      <protection/>
    </xf>
    <xf numFmtId="179" fontId="21" fillId="0" borderId="41" xfId="67" applyNumberFormat="1" applyFont="1" applyFill="1" applyBorder="1">
      <alignment vertical="center"/>
      <protection/>
    </xf>
    <xf numFmtId="180" fontId="30" fillId="0" borderId="16" xfId="67" applyNumberFormat="1" applyFont="1" applyFill="1" applyBorder="1">
      <alignment vertical="center"/>
      <protection/>
    </xf>
    <xf numFmtId="178" fontId="21" fillId="0" borderId="41" xfId="67" applyNumberFormat="1" applyFont="1" applyBorder="1">
      <alignment vertical="center"/>
      <protection/>
    </xf>
    <xf numFmtId="0" fontId="21" fillId="0" borderId="14" xfId="67" applyFont="1" applyBorder="1" applyAlignment="1">
      <alignment horizontal="distributed" vertical="center"/>
      <protection/>
    </xf>
    <xf numFmtId="181" fontId="21" fillId="0" borderId="27" xfId="67" applyNumberFormat="1" applyFont="1" applyFill="1" applyBorder="1" applyAlignment="1">
      <alignment horizontal="center" vertical="center"/>
      <protection/>
    </xf>
    <xf numFmtId="4" fontId="21" fillId="0" borderId="27" xfId="67" applyNumberFormat="1" applyFont="1" applyFill="1" applyBorder="1" applyAlignment="1">
      <alignment horizontal="center" vertical="center"/>
      <protection/>
    </xf>
    <xf numFmtId="179" fontId="21" fillId="0" borderId="41" xfId="67" applyNumberFormat="1" applyFont="1" applyFill="1" applyBorder="1" applyAlignment="1">
      <alignment horizontal="center" vertical="center"/>
      <protection/>
    </xf>
    <xf numFmtId="0" fontId="21" fillId="0" borderId="41" xfId="67" applyFont="1" applyBorder="1" applyAlignment="1">
      <alignment horizontal="center" vertical="center"/>
      <protection/>
    </xf>
    <xf numFmtId="179" fontId="21" fillId="0" borderId="27" xfId="67" applyNumberFormat="1" applyFont="1" applyFill="1" applyBorder="1" applyAlignment="1">
      <alignment horizontal="center" vertical="center"/>
      <protection/>
    </xf>
    <xf numFmtId="177" fontId="21" fillId="0" borderId="0" xfId="67" applyNumberFormat="1" applyFont="1" applyFill="1" applyBorder="1">
      <alignment vertical="center"/>
      <protection/>
    </xf>
    <xf numFmtId="38" fontId="30" fillId="0" borderId="41" xfId="48" applyFont="1" applyBorder="1" applyAlignment="1">
      <alignment vertical="center"/>
    </xf>
    <xf numFmtId="181" fontId="21" fillId="0" borderId="41" xfId="67" applyNumberFormat="1" applyFont="1" applyFill="1" applyBorder="1" applyAlignment="1">
      <alignment horizontal="center" vertical="center"/>
      <protection/>
    </xf>
    <xf numFmtId="0" fontId="21" fillId="0" borderId="46" xfId="67" applyFont="1" applyBorder="1" applyAlignment="1">
      <alignment horizontal="center" vertical="center"/>
      <protection/>
    </xf>
    <xf numFmtId="3" fontId="30" fillId="0" borderId="47" xfId="67" applyNumberFormat="1" applyFont="1" applyFill="1" applyBorder="1">
      <alignment vertical="center"/>
      <protection/>
    </xf>
    <xf numFmtId="3" fontId="30" fillId="0" borderId="34" xfId="67" applyNumberFormat="1" applyFont="1" applyFill="1" applyBorder="1">
      <alignment vertical="center"/>
      <protection/>
    </xf>
    <xf numFmtId="181" fontId="0" fillId="0" borderId="35" xfId="67" applyNumberFormat="1" applyFont="1" applyFill="1" applyBorder="1" applyAlignment="1">
      <alignment horizontal="center" vertical="center"/>
      <protection/>
    </xf>
    <xf numFmtId="3" fontId="30" fillId="0" borderId="36" xfId="67" applyNumberFormat="1" applyFont="1" applyFill="1" applyBorder="1">
      <alignment vertical="center"/>
      <protection/>
    </xf>
    <xf numFmtId="3" fontId="30" fillId="0" borderId="37" xfId="67" applyNumberFormat="1" applyFont="1" applyFill="1" applyBorder="1">
      <alignment vertical="center"/>
      <protection/>
    </xf>
    <xf numFmtId="4" fontId="30" fillId="0" borderId="48" xfId="67" applyNumberFormat="1" applyFont="1" applyFill="1" applyBorder="1">
      <alignment vertical="center"/>
      <protection/>
    </xf>
    <xf numFmtId="4" fontId="0" fillId="0" borderId="35" xfId="67" applyNumberFormat="1" applyFont="1" applyFill="1" applyBorder="1" applyAlignment="1">
      <alignment horizontal="center" vertical="center"/>
      <protection/>
    </xf>
    <xf numFmtId="179" fontId="21" fillId="0" borderId="38" xfId="67" applyNumberFormat="1" applyFont="1" applyFill="1" applyBorder="1">
      <alignment vertical="center"/>
      <protection/>
    </xf>
    <xf numFmtId="179" fontId="0" fillId="0" borderId="47" xfId="67" applyNumberFormat="1" applyFont="1" applyFill="1" applyBorder="1" applyAlignment="1">
      <alignment horizontal="center" vertical="center"/>
      <protection/>
    </xf>
    <xf numFmtId="3" fontId="30" fillId="0" borderId="39" xfId="67" applyNumberFormat="1" applyFont="1" applyFill="1" applyBorder="1">
      <alignment vertical="center"/>
      <protection/>
    </xf>
    <xf numFmtId="3" fontId="30" fillId="0" borderId="40" xfId="67" applyNumberFormat="1" applyFont="1" applyFill="1" applyBorder="1">
      <alignment vertical="center"/>
      <protection/>
    </xf>
    <xf numFmtId="3" fontId="30" fillId="0" borderId="49" xfId="67" applyNumberFormat="1" applyFont="1" applyFill="1" applyBorder="1">
      <alignment vertical="center"/>
      <protection/>
    </xf>
    <xf numFmtId="38" fontId="30" fillId="0" borderId="49" xfId="48" applyFont="1" applyFill="1" applyBorder="1" applyAlignment="1">
      <alignment vertical="center"/>
    </xf>
    <xf numFmtId="178" fontId="21" fillId="0" borderId="34" xfId="67" applyNumberFormat="1" applyFont="1" applyBorder="1">
      <alignment vertical="center"/>
      <protection/>
    </xf>
    <xf numFmtId="0" fontId="0" fillId="0" borderId="47" xfId="67" applyFont="1" applyBorder="1" applyAlignment="1">
      <alignment horizontal="center" vertical="center"/>
      <protection/>
    </xf>
    <xf numFmtId="178" fontId="21" fillId="0" borderId="48" xfId="67" applyNumberFormat="1" applyFont="1" applyBorder="1">
      <alignment vertical="center"/>
      <protection/>
    </xf>
    <xf numFmtId="178" fontId="21" fillId="0" borderId="36" xfId="67" applyNumberFormat="1" applyFont="1" applyBorder="1">
      <alignment vertical="center"/>
      <protection/>
    </xf>
    <xf numFmtId="178" fontId="21" fillId="0" borderId="40" xfId="67" applyNumberFormat="1" applyFont="1" applyBorder="1">
      <alignment vertical="center"/>
      <protection/>
    </xf>
    <xf numFmtId="0" fontId="0" fillId="0" borderId="0" xfId="67" applyBorder="1" applyAlignment="1">
      <alignment horizontal="center" vertical="center"/>
      <protection/>
    </xf>
    <xf numFmtId="181" fontId="0" fillId="0" borderId="0" xfId="67" applyNumberFormat="1" applyFont="1" applyFill="1" applyBorder="1" applyAlignment="1">
      <alignment horizontal="center" vertical="center"/>
      <protection/>
    </xf>
    <xf numFmtId="4" fontId="0" fillId="0" borderId="0" xfId="67" applyNumberFormat="1" applyFont="1" applyFill="1" applyBorder="1" applyAlignment="1">
      <alignment horizontal="center" vertical="center"/>
      <protection/>
    </xf>
    <xf numFmtId="179" fontId="21" fillId="0" borderId="0" xfId="67" applyNumberFormat="1" applyFont="1" applyFill="1" applyBorder="1">
      <alignment vertical="center"/>
      <protection/>
    </xf>
    <xf numFmtId="179" fontId="0" fillId="0" borderId="0" xfId="67" applyNumberFormat="1" applyFont="1" applyFill="1" applyBorder="1" applyAlignment="1">
      <alignment horizontal="center" vertical="center"/>
      <protection/>
    </xf>
    <xf numFmtId="38" fontId="30" fillId="0" borderId="0" xfId="48" applyFont="1" applyFill="1" applyBorder="1" applyAlignment="1">
      <alignment vertical="center"/>
    </xf>
    <xf numFmtId="0" fontId="0" fillId="0" borderId="0" xfId="67" applyFont="1" applyBorder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2" fillId="0" borderId="0" xfId="67" applyFont="1">
      <alignment vertical="center"/>
      <protection/>
    </xf>
    <xf numFmtId="0" fontId="32" fillId="0" borderId="0" xfId="67" applyFont="1">
      <alignment vertical="center"/>
      <protection/>
    </xf>
    <xf numFmtId="178" fontId="32" fillId="0" borderId="0" xfId="67" applyNumberFormat="1" applyFont="1">
      <alignment vertical="center"/>
      <protection/>
    </xf>
    <xf numFmtId="0" fontId="22" fillId="0" borderId="0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vertical="top" wrapText="1"/>
      <protection/>
    </xf>
    <xf numFmtId="0" fontId="22" fillId="0" borderId="0" xfId="67" applyFont="1" applyFill="1" applyBorder="1" applyAlignment="1">
      <alignment vertical="top"/>
      <protection/>
    </xf>
    <xf numFmtId="0" fontId="22" fillId="0" borderId="0" xfId="67" applyFont="1" applyFill="1" applyBorder="1" applyAlignment="1">
      <alignment horizontal="left" vertical="top" wrapText="1"/>
      <protection/>
    </xf>
    <xf numFmtId="178" fontId="30" fillId="0" borderId="0" xfId="67" applyNumberFormat="1" applyFont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179" fontId="22" fillId="0" borderId="57" xfId="0" applyNumberFormat="1" applyFont="1" applyBorder="1" applyAlignment="1">
      <alignment horizontal="right" vertical="center"/>
    </xf>
    <xf numFmtId="179" fontId="22" fillId="0" borderId="27" xfId="0" applyNumberFormat="1" applyFont="1" applyBorder="1" applyAlignment="1">
      <alignment horizontal="right" vertical="center"/>
    </xf>
    <xf numFmtId="179" fontId="22" fillId="0" borderId="43" xfId="0" applyNumberFormat="1" applyFont="1" applyBorder="1" applyAlignment="1">
      <alignment horizontal="right" vertical="center"/>
    </xf>
    <xf numFmtId="179" fontId="22" fillId="0" borderId="43" xfId="0" applyNumberFormat="1" applyFont="1" applyBorder="1" applyAlignment="1">
      <alignment horizontal="center" vertical="center"/>
    </xf>
    <xf numFmtId="179" fontId="22" fillId="0" borderId="28" xfId="0" applyNumberFormat="1" applyFont="1" applyBorder="1" applyAlignment="1">
      <alignment horizontal="center" vertical="center"/>
    </xf>
    <xf numFmtId="179" fontId="22" fillId="0" borderId="28" xfId="0" applyNumberFormat="1" applyFont="1" applyBorder="1" applyAlignment="1">
      <alignment horizontal="right" vertical="center"/>
    </xf>
    <xf numFmtId="179" fontId="21" fillId="0" borderId="28" xfId="0" applyNumberFormat="1" applyFont="1" applyBorder="1" applyAlignment="1">
      <alignment horizontal="center" vertical="center"/>
    </xf>
    <xf numFmtId="179" fontId="22" fillId="0" borderId="42" xfId="0" applyNumberFormat="1" applyFont="1" applyBorder="1" applyAlignment="1">
      <alignment horizontal="right" vertical="center"/>
    </xf>
    <xf numFmtId="179" fontId="22" fillId="0" borderId="58" xfId="0" applyNumberFormat="1" applyFont="1" applyBorder="1" applyAlignment="1">
      <alignment horizontal="right" vertical="center"/>
    </xf>
    <xf numFmtId="179" fontId="22" fillId="0" borderId="41" xfId="0" applyNumberFormat="1" applyFont="1" applyBorder="1" applyAlignment="1">
      <alignment horizontal="right" vertical="center"/>
    </xf>
    <xf numFmtId="0" fontId="21" fillId="0" borderId="59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179" fontId="22" fillId="0" borderId="60" xfId="0" applyNumberFormat="1" applyFont="1" applyBorder="1" applyAlignment="1">
      <alignment horizontal="right" vertical="center"/>
    </xf>
    <xf numFmtId="179" fontId="22" fillId="0" borderId="61" xfId="0" applyNumberFormat="1" applyFont="1" applyBorder="1" applyAlignment="1">
      <alignment horizontal="right" vertical="center"/>
    </xf>
    <xf numFmtId="179" fontId="22" fillId="0" borderId="62" xfId="0" applyNumberFormat="1" applyFont="1" applyBorder="1" applyAlignment="1">
      <alignment horizontal="right" vertical="center"/>
    </xf>
    <xf numFmtId="179" fontId="22" fillId="0" borderId="63" xfId="0" applyNumberFormat="1" applyFont="1" applyBorder="1" applyAlignment="1">
      <alignment horizontal="center" vertical="center"/>
    </xf>
    <xf numFmtId="179" fontId="22" fillId="0" borderId="64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center" vertical="center"/>
    </xf>
    <xf numFmtId="179" fontId="22" fillId="0" borderId="65" xfId="0" applyNumberFormat="1" applyFont="1" applyBorder="1" applyAlignment="1">
      <alignment horizontal="right" vertical="center"/>
    </xf>
    <xf numFmtId="179" fontId="22" fillId="0" borderId="66" xfId="0" applyNumberFormat="1" applyFont="1" applyBorder="1" applyAlignment="1">
      <alignment horizontal="right" vertical="center"/>
    </xf>
    <xf numFmtId="179" fontId="22" fillId="0" borderId="67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68" xfId="0" applyFont="1" applyBorder="1" applyAlignment="1">
      <alignment horizontal="right" vertical="center"/>
    </xf>
    <xf numFmtId="179" fontId="34" fillId="0" borderId="69" xfId="0" applyNumberFormat="1" applyFont="1" applyBorder="1" applyAlignment="1">
      <alignment horizontal="right" vertical="center"/>
    </xf>
    <xf numFmtId="179" fontId="34" fillId="0" borderId="70" xfId="0" applyNumberFormat="1" applyFont="1" applyBorder="1" applyAlignment="1">
      <alignment horizontal="right" vertical="center"/>
    </xf>
    <xf numFmtId="179" fontId="34" fillId="0" borderId="71" xfId="0" applyNumberFormat="1" applyFont="1" applyBorder="1" applyAlignment="1">
      <alignment horizontal="right" vertical="center"/>
    </xf>
    <xf numFmtId="179" fontId="34" fillId="0" borderId="72" xfId="0" applyNumberFormat="1" applyFont="1" applyBorder="1" applyAlignment="1">
      <alignment horizontal="center" vertical="center"/>
    </xf>
    <xf numFmtId="179" fontId="34" fillId="0" borderId="73" xfId="0" applyNumberFormat="1" applyFont="1" applyBorder="1" applyAlignment="1">
      <alignment horizontal="right" vertical="center"/>
    </xf>
    <xf numFmtId="179" fontId="35" fillId="0" borderId="0" xfId="0" applyNumberFormat="1" applyFont="1" applyBorder="1" applyAlignment="1">
      <alignment horizontal="center" vertical="center"/>
    </xf>
    <xf numFmtId="179" fontId="34" fillId="0" borderId="74" xfId="0" applyNumberFormat="1" applyFont="1" applyBorder="1" applyAlignment="1">
      <alignment horizontal="right" vertical="center"/>
    </xf>
    <xf numFmtId="179" fontId="34" fillId="0" borderId="75" xfId="0" applyNumberFormat="1" applyFont="1" applyBorder="1" applyAlignment="1">
      <alignment horizontal="right" vertical="center"/>
    </xf>
    <xf numFmtId="179" fontId="34" fillId="0" borderId="22" xfId="0" applyNumberFormat="1" applyFont="1" applyBorder="1" applyAlignment="1">
      <alignment horizontal="right" vertical="center"/>
    </xf>
    <xf numFmtId="0" fontId="21" fillId="0" borderId="76" xfId="0" applyFont="1" applyBorder="1" applyAlignment="1">
      <alignment horizontal="right" vertical="center"/>
    </xf>
    <xf numFmtId="0" fontId="21" fillId="0" borderId="77" xfId="0" applyFont="1" applyBorder="1" applyAlignment="1">
      <alignment horizontal="right" vertical="center"/>
    </xf>
    <xf numFmtId="179" fontId="22" fillId="0" borderId="78" xfId="0" applyNumberFormat="1" applyFont="1" applyBorder="1" applyAlignment="1">
      <alignment horizontal="right" vertical="center"/>
    </xf>
    <xf numFmtId="179" fontId="22" fillId="0" borderId="79" xfId="0" applyNumberFormat="1" applyFont="1" applyBorder="1" applyAlignment="1">
      <alignment horizontal="right" vertical="center"/>
    </xf>
    <xf numFmtId="179" fontId="22" fillId="0" borderId="80" xfId="0" applyNumberFormat="1" applyFont="1" applyBorder="1" applyAlignment="1">
      <alignment horizontal="right" vertical="center"/>
    </xf>
    <xf numFmtId="179" fontId="22" fillId="0" borderId="81" xfId="0" applyNumberFormat="1" applyFont="1" applyBorder="1" applyAlignment="1">
      <alignment horizontal="center" vertical="center"/>
    </xf>
    <xf numFmtId="179" fontId="22" fillId="0" borderId="82" xfId="0" applyNumberFormat="1" applyFont="1" applyBorder="1" applyAlignment="1">
      <alignment horizontal="right" vertical="center"/>
    </xf>
    <xf numFmtId="179" fontId="22" fillId="0" borderId="74" xfId="0" applyNumberFormat="1" applyFont="1" applyBorder="1" applyAlignment="1">
      <alignment horizontal="right" vertical="center"/>
    </xf>
    <xf numFmtId="179" fontId="22" fillId="0" borderId="75" xfId="0" applyNumberFormat="1" applyFont="1" applyBorder="1" applyAlignment="1">
      <alignment horizontal="right" vertical="center"/>
    </xf>
    <xf numFmtId="179" fontId="22" fillId="0" borderId="22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179" fontId="22" fillId="0" borderId="83" xfId="0" applyNumberFormat="1" applyFont="1" applyBorder="1" applyAlignment="1">
      <alignment horizontal="right" vertical="center"/>
    </xf>
    <xf numFmtId="179" fontId="22" fillId="0" borderId="84" xfId="0" applyNumberFormat="1" applyFont="1" applyBorder="1" applyAlignment="1">
      <alignment horizontal="right" vertical="center"/>
    </xf>
    <xf numFmtId="179" fontId="22" fillId="0" borderId="85" xfId="0" applyNumberFormat="1" applyFont="1" applyBorder="1" applyAlignment="1">
      <alignment horizontal="right" vertical="center"/>
    </xf>
    <xf numFmtId="179" fontId="22" fillId="0" borderId="81" xfId="0" applyNumberFormat="1" applyFont="1" applyBorder="1" applyAlignment="1">
      <alignment horizontal="right" vertical="center"/>
    </xf>
    <xf numFmtId="0" fontId="21" fillId="0" borderId="86" xfId="0" applyFont="1" applyBorder="1" applyAlignment="1">
      <alignment horizontal="right" vertical="center"/>
    </xf>
    <xf numFmtId="0" fontId="21" fillId="0" borderId="87" xfId="0" applyFont="1" applyBorder="1" applyAlignment="1">
      <alignment horizontal="right" vertical="center"/>
    </xf>
    <xf numFmtId="179" fontId="22" fillId="0" borderId="88" xfId="0" applyNumberFormat="1" applyFont="1" applyBorder="1" applyAlignment="1">
      <alignment horizontal="right" vertical="center"/>
    </xf>
    <xf numFmtId="179" fontId="22" fillId="0" borderId="89" xfId="0" applyNumberFormat="1" applyFont="1" applyBorder="1" applyAlignment="1">
      <alignment horizontal="right" vertical="center"/>
    </xf>
    <xf numFmtId="179" fontId="22" fillId="0" borderId="90" xfId="0" applyNumberFormat="1" applyFont="1" applyBorder="1" applyAlignment="1">
      <alignment horizontal="right" vertical="center"/>
    </xf>
    <xf numFmtId="179" fontId="22" fillId="0" borderId="91" xfId="0" applyNumberFormat="1" applyFont="1" applyBorder="1" applyAlignment="1">
      <alignment horizontal="right" vertical="center"/>
    </xf>
    <xf numFmtId="179" fontId="22" fillId="0" borderId="92" xfId="0" applyNumberFormat="1" applyFont="1" applyBorder="1" applyAlignment="1">
      <alignment horizontal="right" vertical="center"/>
    </xf>
    <xf numFmtId="0" fontId="21" fillId="0" borderId="65" xfId="0" applyFont="1" applyBorder="1" applyAlignment="1">
      <alignment horizontal="right" vertical="center"/>
    </xf>
    <xf numFmtId="0" fontId="21" fillId="0" borderId="93" xfId="0" applyFont="1" applyBorder="1" applyAlignment="1">
      <alignment horizontal="right" vertical="center"/>
    </xf>
    <xf numFmtId="179" fontId="22" fillId="0" borderId="94" xfId="0" applyNumberFormat="1" applyFont="1" applyBorder="1" applyAlignment="1">
      <alignment horizontal="right" vertical="center"/>
    </xf>
    <xf numFmtId="179" fontId="22" fillId="0" borderId="95" xfId="0" applyNumberFormat="1" applyFont="1" applyBorder="1" applyAlignment="1">
      <alignment horizontal="right" vertical="center"/>
    </xf>
    <xf numFmtId="179" fontId="22" fillId="0" borderId="96" xfId="0" applyNumberFormat="1" applyFont="1" applyBorder="1" applyAlignment="1">
      <alignment horizontal="right" vertical="center"/>
    </xf>
    <xf numFmtId="179" fontId="22" fillId="0" borderId="97" xfId="0" applyNumberFormat="1" applyFont="1" applyBorder="1" applyAlignment="1">
      <alignment horizontal="right" vertical="center"/>
    </xf>
    <xf numFmtId="179" fontId="22" fillId="0" borderId="98" xfId="0" applyNumberFormat="1" applyFont="1" applyBorder="1" applyAlignment="1">
      <alignment horizontal="center" vertical="center"/>
    </xf>
    <xf numFmtId="177" fontId="22" fillId="0" borderId="99" xfId="0" applyNumberFormat="1" applyFont="1" applyBorder="1" applyAlignment="1">
      <alignment horizontal="right" vertical="center"/>
    </xf>
    <xf numFmtId="182" fontId="22" fillId="0" borderId="100" xfId="0" applyNumberFormat="1" applyFont="1" applyFill="1" applyBorder="1" applyAlignment="1">
      <alignment horizontal="right" vertical="center"/>
    </xf>
    <xf numFmtId="182" fontId="22" fillId="0" borderId="36" xfId="0" applyNumberFormat="1" applyFont="1" applyFill="1" applyBorder="1" applyAlignment="1">
      <alignment horizontal="right" vertical="center"/>
    </xf>
    <xf numFmtId="182" fontId="22" fillId="0" borderId="47" xfId="0" applyNumberFormat="1" applyFont="1" applyFill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/>
    </xf>
    <xf numFmtId="0" fontId="24" fillId="0" borderId="0" xfId="0" applyFont="1" applyBorder="1" applyAlignment="1">
      <alignment horizontal="left" vertical="center"/>
    </xf>
    <xf numFmtId="0" fontId="21" fillId="0" borderId="33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179" fontId="22" fillId="0" borderId="69" xfId="0" applyNumberFormat="1" applyFont="1" applyBorder="1" applyAlignment="1">
      <alignment horizontal="right" vertical="center"/>
    </xf>
    <xf numFmtId="179" fontId="22" fillId="0" borderId="70" xfId="0" applyNumberFormat="1" applyFont="1" applyBorder="1" applyAlignment="1">
      <alignment horizontal="right" vertical="center"/>
    </xf>
    <xf numFmtId="179" fontId="22" fillId="0" borderId="71" xfId="0" applyNumberFormat="1" applyFont="1" applyBorder="1" applyAlignment="1">
      <alignment horizontal="right" vertical="center"/>
    </xf>
    <xf numFmtId="179" fontId="22" fillId="0" borderId="72" xfId="0" applyNumberFormat="1" applyFont="1" applyBorder="1" applyAlignment="1">
      <alignment horizontal="center" vertical="center"/>
    </xf>
    <xf numFmtId="179" fontId="22" fillId="0" borderId="73" xfId="0" applyNumberFormat="1" applyFont="1" applyBorder="1" applyAlignment="1">
      <alignment horizontal="right" vertical="center"/>
    </xf>
    <xf numFmtId="179" fontId="24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179" fontId="22" fillId="0" borderId="101" xfId="0" applyNumberFormat="1" applyFont="1" applyBorder="1" applyAlignment="1">
      <alignment horizontal="right" vertical="center"/>
    </xf>
    <xf numFmtId="179" fontId="22" fillId="0" borderId="30" xfId="0" applyNumberFormat="1" applyFont="1" applyBorder="1" applyAlignment="1">
      <alignment horizontal="right" vertical="center"/>
    </xf>
    <xf numFmtId="179" fontId="22" fillId="0" borderId="102" xfId="0" applyNumberFormat="1" applyFont="1" applyBorder="1" applyAlignment="1">
      <alignment horizontal="right" vertical="center"/>
    </xf>
    <xf numFmtId="177" fontId="22" fillId="0" borderId="103" xfId="0" applyNumberFormat="1" applyFont="1" applyFill="1" applyBorder="1" applyAlignment="1">
      <alignment horizontal="right" vertical="center"/>
    </xf>
    <xf numFmtId="182" fontId="22" fillId="0" borderId="104" xfId="0" applyNumberFormat="1" applyFont="1" applyFill="1" applyBorder="1" applyAlignment="1">
      <alignment horizontal="right" vertical="center"/>
    </xf>
    <xf numFmtId="182" fontId="22" fillId="0" borderId="105" xfId="0" applyNumberFormat="1" applyFont="1" applyFill="1" applyBorder="1" applyAlignment="1">
      <alignment horizontal="center" vertical="center"/>
    </xf>
    <xf numFmtId="182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1" fillId="0" borderId="10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113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center"/>
    </xf>
    <xf numFmtId="176" fontId="23" fillId="0" borderId="43" xfId="0" applyNumberFormat="1" applyFont="1" applyBorder="1" applyAlignment="1">
      <alignment horizontal="right" vertical="center"/>
    </xf>
    <xf numFmtId="176" fontId="23" fillId="0" borderId="44" xfId="48" applyNumberFormat="1" applyFont="1" applyFill="1" applyBorder="1" applyAlignment="1">
      <alignment horizontal="right" vertical="center"/>
    </xf>
    <xf numFmtId="176" fontId="23" fillId="0" borderId="44" xfId="48" applyNumberFormat="1" applyFont="1" applyBorder="1" applyAlignment="1">
      <alignment vertical="center"/>
    </xf>
    <xf numFmtId="176" fontId="23" fillId="0" borderId="44" xfId="48" applyNumberFormat="1" applyFont="1" applyBorder="1" applyAlignment="1">
      <alignment horizontal="right" vertical="center"/>
    </xf>
    <xf numFmtId="176" fontId="23" fillId="0" borderId="113" xfId="48" applyNumberFormat="1" applyFont="1" applyFill="1" applyBorder="1" applyAlignment="1">
      <alignment horizontal="right" vertical="center"/>
    </xf>
    <xf numFmtId="183" fontId="23" fillId="0" borderId="113" xfId="0" applyNumberFormat="1" applyFont="1" applyBorder="1" applyAlignment="1">
      <alignment horizontal="right" vertical="center"/>
    </xf>
    <xf numFmtId="176" fontId="23" fillId="0" borderId="113" xfId="0" applyNumberFormat="1" applyFont="1" applyFill="1" applyBorder="1" applyAlignment="1">
      <alignment horizontal="right" vertical="center"/>
    </xf>
    <xf numFmtId="176" fontId="23" fillId="0" borderId="41" xfId="0" applyNumberFormat="1" applyFont="1" applyFill="1" applyBorder="1" applyAlignment="1">
      <alignment horizontal="right" vertical="center"/>
    </xf>
    <xf numFmtId="0" fontId="21" fillId="0" borderId="74" xfId="0" applyFont="1" applyBorder="1" applyAlignment="1">
      <alignment horizontal="right" vertical="center"/>
    </xf>
    <xf numFmtId="0" fontId="21" fillId="0" borderId="114" xfId="0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0" fontId="23" fillId="0" borderId="115" xfId="0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0" borderId="102" xfId="0" applyNumberFormat="1" applyFont="1" applyBorder="1" applyAlignment="1">
      <alignment horizontal="right" vertical="center"/>
    </xf>
    <xf numFmtId="176" fontId="23" fillId="0" borderId="116" xfId="48" applyNumberFormat="1" applyFont="1" applyFill="1" applyBorder="1" applyAlignment="1">
      <alignment horizontal="right" vertical="center"/>
    </xf>
    <xf numFmtId="176" fontId="23" fillId="0" borderId="116" xfId="48" applyNumberFormat="1" applyFont="1" applyBorder="1" applyAlignment="1">
      <alignment vertical="center"/>
    </xf>
    <xf numFmtId="176" fontId="23" fillId="0" borderId="116" xfId="48" applyNumberFormat="1" applyFont="1" applyBorder="1" applyAlignment="1">
      <alignment horizontal="right" vertical="center"/>
    </xf>
    <xf numFmtId="176" fontId="23" fillId="0" borderId="115" xfId="48" applyNumberFormat="1" applyFont="1" applyFill="1" applyBorder="1" applyAlignment="1">
      <alignment horizontal="right" vertical="center"/>
    </xf>
    <xf numFmtId="183" fontId="23" fillId="0" borderId="115" xfId="0" applyNumberFormat="1" applyFont="1" applyBorder="1" applyAlignment="1">
      <alignment horizontal="right" vertical="center"/>
    </xf>
    <xf numFmtId="176" fontId="23" fillId="0" borderId="115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3" fontId="23" fillId="0" borderId="115" xfId="0" applyNumberFormat="1" applyFont="1" applyBorder="1" applyAlignment="1">
      <alignment horizontal="left" vertical="center"/>
    </xf>
    <xf numFmtId="3" fontId="23" fillId="0" borderId="115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right" vertical="center"/>
    </xf>
    <xf numFmtId="38" fontId="23" fillId="0" borderId="18" xfId="48" applyFont="1" applyBorder="1" applyAlignment="1">
      <alignment horizontal="right" vertical="center"/>
    </xf>
    <xf numFmtId="38" fontId="23" fillId="0" borderId="115" xfId="48" applyFont="1" applyBorder="1" applyAlignment="1">
      <alignment horizontal="center" vertical="center"/>
    </xf>
    <xf numFmtId="176" fontId="23" fillId="0" borderId="30" xfId="48" applyNumberFormat="1" applyFont="1" applyBorder="1" applyAlignment="1">
      <alignment horizontal="right" vertical="center"/>
    </xf>
    <xf numFmtId="176" fontId="23" fillId="0" borderId="102" xfId="48" applyNumberFormat="1" applyFont="1" applyBorder="1" applyAlignment="1">
      <alignment horizontal="right" vertical="center"/>
    </xf>
    <xf numFmtId="176" fontId="23" fillId="0" borderId="18" xfId="48" applyNumberFormat="1" applyFont="1" applyBorder="1" applyAlignment="1">
      <alignment horizontal="right" vertical="center"/>
    </xf>
    <xf numFmtId="183" fontId="23" fillId="0" borderId="115" xfId="48" applyNumberFormat="1" applyFont="1" applyBorder="1" applyAlignment="1">
      <alignment horizontal="right" vertical="center"/>
    </xf>
    <xf numFmtId="176" fontId="23" fillId="0" borderId="22" xfId="48" applyNumberFormat="1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176" fontId="23" fillId="0" borderId="30" xfId="48" applyNumberFormat="1" applyFont="1" applyFill="1" applyBorder="1" applyAlignment="1">
      <alignment horizontal="right" vertical="center"/>
    </xf>
    <xf numFmtId="176" fontId="23" fillId="0" borderId="18" xfId="48" applyNumberFormat="1" applyFont="1" applyFill="1" applyBorder="1" applyAlignment="1">
      <alignment horizontal="right" vertical="center"/>
    </xf>
    <xf numFmtId="176" fontId="23" fillId="0" borderId="116" xfId="48" applyNumberFormat="1" applyFont="1" applyFill="1" applyBorder="1" applyAlignment="1">
      <alignment vertical="center"/>
    </xf>
    <xf numFmtId="183" fontId="23" fillId="0" borderId="115" xfId="48" applyNumberFormat="1" applyFont="1" applyFill="1" applyBorder="1" applyAlignment="1">
      <alignment horizontal="right" vertical="center"/>
    </xf>
    <xf numFmtId="0" fontId="23" fillId="0" borderId="115" xfId="0" applyFont="1" applyFill="1" applyBorder="1" applyAlignment="1">
      <alignment horizontal="left" vertical="center"/>
    </xf>
    <xf numFmtId="3" fontId="23" fillId="0" borderId="48" xfId="0" applyNumberFormat="1" applyFont="1" applyFill="1" applyBorder="1" applyAlignment="1">
      <alignment horizontal="right" vertical="center"/>
    </xf>
    <xf numFmtId="0" fontId="23" fillId="0" borderId="112" xfId="0" applyFont="1" applyFill="1" applyBorder="1" applyAlignment="1">
      <alignment horizontal="left" vertical="center"/>
    </xf>
    <xf numFmtId="176" fontId="23" fillId="0" borderId="35" xfId="48" applyNumberFormat="1" applyFont="1" applyFill="1" applyBorder="1" applyAlignment="1">
      <alignment horizontal="right" vertical="center"/>
    </xf>
    <xf numFmtId="176" fontId="23" fillId="0" borderId="37" xfId="48" applyNumberFormat="1" applyFont="1" applyFill="1" applyBorder="1" applyAlignment="1">
      <alignment horizontal="right" vertical="center"/>
    </xf>
    <xf numFmtId="176" fontId="23" fillId="0" borderId="48" xfId="48" applyNumberFormat="1" applyFont="1" applyFill="1" applyBorder="1" applyAlignment="1">
      <alignment horizontal="right" vertical="center"/>
    </xf>
    <xf numFmtId="176" fontId="23" fillId="0" borderId="37" xfId="48" applyNumberFormat="1" applyFont="1" applyFill="1" applyBorder="1" applyAlignment="1">
      <alignment vertical="center"/>
    </xf>
    <xf numFmtId="176" fontId="23" fillId="0" borderId="112" xfId="48" applyNumberFormat="1" applyFont="1" applyFill="1" applyBorder="1" applyAlignment="1">
      <alignment horizontal="right" vertical="center"/>
    </xf>
    <xf numFmtId="183" fontId="23" fillId="0" borderId="112" xfId="48" applyNumberFormat="1" applyFont="1" applyFill="1" applyBorder="1" applyAlignment="1">
      <alignment horizontal="right" vertical="center"/>
    </xf>
    <xf numFmtId="176" fontId="23" fillId="0" borderId="112" xfId="53" applyNumberFormat="1" applyFont="1" applyFill="1" applyBorder="1" applyAlignment="1">
      <alignment horizontal="right" vertical="center"/>
    </xf>
    <xf numFmtId="176" fontId="23" fillId="0" borderId="47" xfId="53" applyNumberFormat="1" applyFont="1" applyFill="1" applyBorder="1" applyAlignment="1">
      <alignment horizontal="right" vertical="center"/>
    </xf>
    <xf numFmtId="38" fontId="24" fillId="0" borderId="0" xfId="48" applyFont="1" applyBorder="1" applyAlignment="1">
      <alignment horizontal="right" vertical="center" wrapText="1"/>
    </xf>
    <xf numFmtId="38" fontId="24" fillId="0" borderId="0" xfId="48" applyFont="1" applyBorder="1" applyAlignment="1">
      <alignment horizontal="center" vertical="center" wrapText="1"/>
    </xf>
    <xf numFmtId="38" fontId="24" fillId="0" borderId="0" xfId="48" applyFont="1" applyFill="1" applyBorder="1" applyAlignment="1">
      <alignment horizontal="right" vertical="center" wrapText="1"/>
    </xf>
    <xf numFmtId="38" fontId="24" fillId="0" borderId="0" xfId="48" applyFont="1" applyAlignment="1">
      <alignment horizontal="right" vertical="center" wrapText="1"/>
    </xf>
    <xf numFmtId="38" fontId="24" fillId="0" borderId="0" xfId="48" applyFont="1" applyAlignment="1">
      <alignment horizontal="center" vertical="center" wrapText="1"/>
    </xf>
    <xf numFmtId="38" fontId="24" fillId="0" borderId="0" xfId="48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180" fontId="23" fillId="0" borderId="122" xfId="0" applyNumberFormat="1" applyFont="1" applyBorder="1" applyAlignment="1">
      <alignment vertical="center"/>
    </xf>
    <xf numFmtId="176" fontId="23" fillId="0" borderId="122" xfId="0" applyNumberFormat="1" applyFont="1" applyFill="1" applyBorder="1" applyAlignment="1">
      <alignment vertical="center"/>
    </xf>
    <xf numFmtId="176" fontId="23" fillId="0" borderId="123" xfId="0" applyNumberFormat="1" applyFont="1" applyBorder="1" applyAlignment="1">
      <alignment vertical="center"/>
    </xf>
    <xf numFmtId="180" fontId="23" fillId="0" borderId="18" xfId="0" applyNumberFormat="1" applyFont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80" fontId="23" fillId="0" borderId="124" xfId="0" applyNumberFormat="1" applyFont="1" applyBorder="1" applyAlignment="1">
      <alignment vertical="center"/>
    </xf>
    <xf numFmtId="180" fontId="23" fillId="0" borderId="116" xfId="0" applyNumberFormat="1" applyFont="1" applyBorder="1" applyAlignment="1">
      <alignment vertical="center"/>
    </xf>
    <xf numFmtId="176" fontId="23" fillId="0" borderId="125" xfId="0" applyNumberFormat="1" applyFont="1" applyBorder="1" applyAlignment="1">
      <alignment vertical="center"/>
    </xf>
    <xf numFmtId="180" fontId="23" fillId="0" borderId="18" xfId="0" applyNumberFormat="1" applyFont="1" applyFill="1" applyBorder="1" applyAlignment="1">
      <alignment vertical="center"/>
    </xf>
    <xf numFmtId="176" fontId="23" fillId="0" borderId="102" xfId="0" applyNumberFormat="1" applyFont="1" applyFill="1" applyBorder="1" applyAlignment="1">
      <alignment horizontal="right" vertical="center"/>
    </xf>
    <xf numFmtId="180" fontId="23" fillId="0" borderId="102" xfId="0" applyNumberFormat="1" applyFont="1" applyBorder="1" applyAlignment="1">
      <alignment vertical="center"/>
    </xf>
    <xf numFmtId="180" fontId="23" fillId="0" borderId="30" xfId="0" applyNumberFormat="1" applyFont="1" applyBorder="1" applyAlignment="1">
      <alignment vertical="center"/>
    </xf>
    <xf numFmtId="176" fontId="23" fillId="0" borderId="125" xfId="0" applyNumberFormat="1" applyFont="1" applyFill="1" applyBorder="1" applyAlignment="1">
      <alignment vertical="center"/>
    </xf>
    <xf numFmtId="176" fontId="23" fillId="0" borderId="18" xfId="0" applyNumberFormat="1" applyFont="1" applyBorder="1" applyAlignment="1">
      <alignment vertical="center"/>
    </xf>
    <xf numFmtId="180" fontId="23" fillId="0" borderId="126" xfId="0" applyNumberFormat="1" applyFont="1" applyBorder="1" applyAlignment="1">
      <alignment vertical="center"/>
    </xf>
    <xf numFmtId="176" fontId="23" fillId="0" borderId="126" xfId="0" applyNumberFormat="1" applyFont="1" applyBorder="1" applyAlignment="1">
      <alignment vertical="center"/>
    </xf>
    <xf numFmtId="180" fontId="23" fillId="0" borderId="127" xfId="0" applyNumberFormat="1" applyFont="1" applyBorder="1" applyAlignment="1">
      <alignment vertical="center"/>
    </xf>
    <xf numFmtId="180" fontId="23" fillId="0" borderId="121" xfId="0" applyNumberFormat="1" applyFont="1" applyBorder="1" applyAlignment="1">
      <alignment vertical="center"/>
    </xf>
    <xf numFmtId="176" fontId="23" fillId="0" borderId="128" xfId="0" applyNumberFormat="1" applyFont="1" applyBorder="1" applyAlignment="1">
      <alignment vertical="center"/>
    </xf>
    <xf numFmtId="180" fontId="23" fillId="0" borderId="126" xfId="0" applyNumberFormat="1" applyFont="1" applyFill="1" applyBorder="1" applyAlignment="1">
      <alignment vertical="center"/>
    </xf>
    <xf numFmtId="176" fontId="23" fillId="0" borderId="104" xfId="0" applyNumberFormat="1" applyFont="1" applyBorder="1" applyAlignment="1">
      <alignment horizontal="right" vertical="center"/>
    </xf>
    <xf numFmtId="180" fontId="23" fillId="0" borderId="104" xfId="0" applyNumberFormat="1" applyFont="1" applyBorder="1" applyAlignment="1">
      <alignment vertical="center"/>
    </xf>
    <xf numFmtId="180" fontId="23" fillId="0" borderId="100" xfId="0" applyNumberFormat="1" applyFont="1" applyBorder="1" applyAlignment="1">
      <alignment vertical="center"/>
    </xf>
    <xf numFmtId="176" fontId="23" fillId="0" borderId="128" xfId="0" applyNumberFormat="1" applyFont="1" applyFill="1" applyBorder="1" applyAlignment="1">
      <alignment vertical="center"/>
    </xf>
    <xf numFmtId="176" fontId="23" fillId="0" borderId="129" xfId="0" applyNumberFormat="1" applyFont="1" applyBorder="1" applyAlignment="1">
      <alignment vertical="center"/>
    </xf>
    <xf numFmtId="0" fontId="21" fillId="0" borderId="0" xfId="0" applyFont="1" applyAlignment="1">
      <alignment/>
    </xf>
    <xf numFmtId="184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0" fontId="21" fillId="0" borderId="130" xfId="0" applyFont="1" applyFill="1" applyBorder="1" applyAlignment="1">
      <alignment horizontal="center" vertical="center" wrapText="1"/>
    </xf>
    <xf numFmtId="176" fontId="21" fillId="0" borderId="130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131" xfId="0" applyNumberFormat="1" applyFont="1" applyFill="1" applyBorder="1" applyAlignment="1">
      <alignment horizontal="center" vertical="center" wrapText="1"/>
    </xf>
    <xf numFmtId="176" fontId="21" fillId="0" borderId="132" xfId="0" applyNumberFormat="1" applyFont="1" applyBorder="1" applyAlignment="1">
      <alignment vertical="center"/>
    </xf>
    <xf numFmtId="176" fontId="21" fillId="0" borderId="132" xfId="0" applyNumberFormat="1" applyFont="1" applyFill="1" applyBorder="1" applyAlignment="1">
      <alignment vertical="center"/>
    </xf>
    <xf numFmtId="176" fontId="21" fillId="0" borderId="33" xfId="0" applyNumberFormat="1" applyFont="1" applyFill="1" applyBorder="1" applyAlignment="1">
      <alignment vertical="center"/>
    </xf>
    <xf numFmtId="176" fontId="21" fillId="0" borderId="133" xfId="0" applyNumberFormat="1" applyFont="1" applyFill="1" applyBorder="1" applyAlignment="1">
      <alignment vertical="center"/>
    </xf>
    <xf numFmtId="176" fontId="21" fillId="0" borderId="134" xfId="0" applyNumberFormat="1" applyFont="1" applyBorder="1" applyAlignment="1">
      <alignment vertical="center"/>
    </xf>
    <xf numFmtId="176" fontId="21" fillId="0" borderId="134" xfId="0" applyNumberFormat="1" applyFont="1" applyFill="1" applyBorder="1" applyAlignment="1">
      <alignment vertical="center"/>
    </xf>
    <xf numFmtId="176" fontId="21" fillId="0" borderId="135" xfId="0" applyNumberFormat="1" applyFont="1" applyFill="1" applyBorder="1" applyAlignment="1">
      <alignment vertical="center"/>
    </xf>
    <xf numFmtId="176" fontId="21" fillId="0" borderId="136" xfId="0" applyNumberFormat="1" applyFont="1" applyFill="1" applyBorder="1" applyAlignment="1">
      <alignment vertical="center"/>
    </xf>
    <xf numFmtId="176" fontId="21" fillId="0" borderId="125" xfId="0" applyNumberFormat="1" applyFont="1" applyBorder="1" applyAlignment="1">
      <alignment vertical="center"/>
    </xf>
    <xf numFmtId="176" fontId="21" fillId="0" borderId="125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137" xfId="0" applyNumberFormat="1" applyFont="1" applyFill="1" applyBorder="1" applyAlignment="1">
      <alignment vertical="center"/>
    </xf>
    <xf numFmtId="176" fontId="21" fillId="0" borderId="138" xfId="0" applyNumberFormat="1" applyFont="1" applyBorder="1" applyAlignment="1">
      <alignment vertical="center"/>
    </xf>
    <xf numFmtId="176" fontId="21" fillId="0" borderId="138" xfId="0" applyNumberFormat="1" applyFont="1" applyFill="1" applyBorder="1" applyAlignment="1">
      <alignment vertical="center"/>
    </xf>
    <xf numFmtId="176" fontId="21" fillId="0" borderId="139" xfId="0" applyNumberFormat="1" applyFont="1" applyFill="1" applyBorder="1" applyAlignment="1">
      <alignment vertical="center"/>
    </xf>
    <xf numFmtId="176" fontId="21" fillId="0" borderId="140" xfId="0" applyNumberFormat="1" applyFont="1" applyFill="1" applyBorder="1" applyAlignment="1">
      <alignment vertical="center"/>
    </xf>
    <xf numFmtId="0" fontId="21" fillId="0" borderId="76" xfId="0" applyFont="1" applyBorder="1" applyAlignment="1">
      <alignment horizontal="center" vertical="center" wrapText="1"/>
    </xf>
    <xf numFmtId="176" fontId="21" fillId="0" borderId="141" xfId="0" applyNumberFormat="1" applyFont="1" applyBorder="1" applyAlignment="1">
      <alignment vertical="center"/>
    </xf>
    <xf numFmtId="176" fontId="21" fillId="0" borderId="141" xfId="0" applyNumberFormat="1" applyFont="1" applyFill="1" applyBorder="1" applyAlignment="1">
      <alignment vertical="center"/>
    </xf>
    <xf numFmtId="176" fontId="21" fillId="0" borderId="142" xfId="0" applyNumberFormat="1" applyFont="1" applyFill="1" applyBorder="1" applyAlignment="1">
      <alignment vertical="center"/>
    </xf>
    <xf numFmtId="176" fontId="21" fillId="0" borderId="143" xfId="0" applyNumberFormat="1" applyFont="1" applyFill="1" applyBorder="1" applyAlignment="1">
      <alignment vertical="center"/>
    </xf>
    <xf numFmtId="0" fontId="21" fillId="0" borderId="144" xfId="0" applyFont="1" applyBorder="1" applyAlignment="1">
      <alignment horizontal="center" vertical="center" wrapText="1"/>
    </xf>
    <xf numFmtId="176" fontId="21" fillId="0" borderId="145" xfId="0" applyNumberFormat="1" applyFont="1" applyBorder="1" applyAlignment="1">
      <alignment vertical="center"/>
    </xf>
    <xf numFmtId="0" fontId="21" fillId="0" borderId="146" xfId="0" applyFont="1" applyBorder="1" applyAlignment="1">
      <alignment horizontal="center" vertical="center" wrapText="1"/>
    </xf>
    <xf numFmtId="0" fontId="21" fillId="0" borderId="147" xfId="0" applyFont="1" applyBorder="1" applyAlignment="1">
      <alignment horizontal="center" vertical="center" wrapText="1"/>
    </xf>
    <xf numFmtId="176" fontId="21" fillId="0" borderId="148" xfId="0" applyNumberFormat="1" applyFont="1" applyBorder="1" applyAlignment="1">
      <alignment vertical="center"/>
    </xf>
    <xf numFmtId="0" fontId="21" fillId="0" borderId="77" xfId="0" applyFont="1" applyBorder="1" applyAlignment="1">
      <alignment horizontal="center" vertical="center" shrinkToFit="1"/>
    </xf>
    <xf numFmtId="176" fontId="21" fillId="0" borderId="141" xfId="0" applyNumberFormat="1" applyFont="1" applyBorder="1" applyAlignment="1">
      <alignment horizontal="right" vertical="center"/>
    </xf>
    <xf numFmtId="176" fontId="21" fillId="0" borderId="141" xfId="0" applyNumberFormat="1" applyFont="1" applyFill="1" applyBorder="1" applyAlignment="1">
      <alignment horizontal="right" vertical="center"/>
    </xf>
    <xf numFmtId="176" fontId="21" fillId="0" borderId="142" xfId="0" applyNumberFormat="1" applyFont="1" applyFill="1" applyBorder="1" applyAlignment="1">
      <alignment horizontal="right" vertical="center"/>
    </xf>
    <xf numFmtId="176" fontId="21" fillId="0" borderId="143" xfId="0" applyNumberFormat="1" applyFont="1" applyFill="1" applyBorder="1" applyAlignment="1">
      <alignment horizontal="right" vertical="center"/>
    </xf>
    <xf numFmtId="0" fontId="21" fillId="0" borderId="149" xfId="0" applyFont="1" applyBorder="1" applyAlignment="1">
      <alignment horizontal="center" vertical="center" wrapText="1"/>
    </xf>
    <xf numFmtId="176" fontId="21" fillId="0" borderId="150" xfId="0" applyNumberFormat="1" applyFont="1" applyBorder="1" applyAlignment="1">
      <alignment vertical="center"/>
    </xf>
    <xf numFmtId="0" fontId="21" fillId="0" borderId="151" xfId="0" applyFont="1" applyBorder="1" applyAlignment="1">
      <alignment horizontal="center" vertical="center" wrapText="1"/>
    </xf>
    <xf numFmtId="176" fontId="21" fillId="0" borderId="128" xfId="0" applyNumberFormat="1" applyFont="1" applyBorder="1" applyAlignment="1">
      <alignment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1" fillId="0" borderId="144" xfId="0" applyFont="1" applyBorder="1" applyAlignment="1">
      <alignment horizontal="center" vertical="center" shrinkToFit="1"/>
    </xf>
    <xf numFmtId="0" fontId="21" fillId="0" borderId="149" xfId="0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vertical="center"/>
    </xf>
    <xf numFmtId="0" fontId="21" fillId="0" borderId="84" xfId="0" applyFont="1" applyBorder="1" applyAlignment="1">
      <alignment horizontal="center" vertical="center"/>
    </xf>
    <xf numFmtId="0" fontId="21" fillId="0" borderId="152" xfId="0" applyFont="1" applyBorder="1" applyAlignment="1">
      <alignment horizontal="left" vertical="center"/>
    </xf>
    <xf numFmtId="3" fontId="23" fillId="0" borderId="33" xfId="0" applyNumberFormat="1" applyFont="1" applyFill="1" applyBorder="1" applyAlignment="1">
      <alignment horizontal="right" vertical="center"/>
    </xf>
    <xf numFmtId="3" fontId="23" fillId="0" borderId="132" xfId="0" applyNumberFormat="1" applyFont="1" applyFill="1" applyBorder="1" applyAlignment="1">
      <alignment horizontal="right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63" xfId="0" applyNumberFormat="1" applyFont="1" applyFill="1" applyBorder="1" applyAlignment="1">
      <alignment horizontal="center" vertical="center"/>
    </xf>
    <xf numFmtId="3" fontId="23" fillId="0" borderId="153" xfId="0" applyNumberFormat="1" applyFont="1" applyFill="1" applyBorder="1" applyAlignment="1">
      <alignment horizontal="right" vertical="center"/>
    </xf>
    <xf numFmtId="3" fontId="23" fillId="0" borderId="133" xfId="0" applyNumberFormat="1" applyFont="1" applyFill="1" applyBorder="1" applyAlignment="1">
      <alignment horizontal="right" vertical="center"/>
    </xf>
    <xf numFmtId="0" fontId="21" fillId="0" borderId="56" xfId="0" applyFont="1" applyBorder="1" applyAlignment="1">
      <alignment horizontal="left" vertical="center"/>
    </xf>
    <xf numFmtId="176" fontId="23" fillId="0" borderId="154" xfId="0" applyNumberFormat="1" applyFont="1" applyBorder="1" applyAlignment="1">
      <alignment horizontal="right" vertical="center"/>
    </xf>
    <xf numFmtId="176" fontId="23" fillId="0" borderId="28" xfId="0" applyNumberFormat="1" applyFont="1" applyBorder="1" applyAlignment="1">
      <alignment horizontal="right" vertical="center"/>
    </xf>
    <xf numFmtId="176" fontId="23" fillId="0" borderId="117" xfId="0" applyNumberFormat="1" applyFont="1" applyBorder="1" applyAlignment="1">
      <alignment horizontal="right" vertical="center"/>
    </xf>
    <xf numFmtId="176" fontId="23" fillId="0" borderId="155" xfId="0" applyNumberFormat="1" applyFont="1" applyBorder="1" applyAlignment="1">
      <alignment horizontal="right" vertical="center"/>
    </xf>
    <xf numFmtId="0" fontId="21" fillId="0" borderId="156" xfId="0" applyFont="1" applyBorder="1" applyAlignment="1">
      <alignment horizontal="left" vertical="center"/>
    </xf>
    <xf numFmtId="176" fontId="23" fillId="0" borderId="135" xfId="0" applyNumberFormat="1" applyFont="1" applyBorder="1" applyAlignment="1">
      <alignment horizontal="right" vertical="center"/>
    </xf>
    <xf numFmtId="176" fontId="23" fillId="0" borderId="134" xfId="0" applyNumberFormat="1" applyFont="1" applyBorder="1" applyAlignment="1">
      <alignment horizontal="right" vertical="center"/>
    </xf>
    <xf numFmtId="176" fontId="23" fillId="0" borderId="157" xfId="0" applyNumberFormat="1" applyFont="1" applyBorder="1" applyAlignment="1">
      <alignment horizontal="right" vertical="center"/>
    </xf>
    <xf numFmtId="176" fontId="23" fillId="0" borderId="158" xfId="0" applyNumberFormat="1" applyFont="1" applyBorder="1" applyAlignment="1">
      <alignment horizontal="right" vertical="center"/>
    </xf>
    <xf numFmtId="176" fontId="23" fillId="0" borderId="136" xfId="0" applyNumberFormat="1" applyFont="1" applyBorder="1" applyAlignment="1">
      <alignment horizontal="right" vertical="center"/>
    </xf>
    <xf numFmtId="0" fontId="21" fillId="0" borderId="114" xfId="0" applyFont="1" applyBorder="1" applyAlignment="1">
      <alignment horizontal="left" vertical="center"/>
    </xf>
    <xf numFmtId="176" fontId="23" fillId="0" borderId="125" xfId="0" applyNumberFormat="1" applyFont="1" applyBorder="1" applyAlignment="1">
      <alignment horizontal="right" vertical="center"/>
    </xf>
    <xf numFmtId="176" fontId="23" fillId="0" borderId="31" xfId="0" applyNumberFormat="1" applyFont="1" applyBorder="1" applyAlignment="1">
      <alignment horizontal="right" vertical="center"/>
    </xf>
    <xf numFmtId="176" fontId="23" fillId="0" borderId="124" xfId="0" applyNumberFormat="1" applyFont="1" applyBorder="1" applyAlignment="1">
      <alignment horizontal="right" vertical="center"/>
    </xf>
    <xf numFmtId="176" fontId="23" fillId="0" borderId="137" xfId="0" applyNumberFormat="1" applyFont="1" applyBorder="1" applyAlignment="1">
      <alignment horizontal="right" vertical="center"/>
    </xf>
    <xf numFmtId="0" fontId="21" fillId="0" borderId="87" xfId="0" applyFont="1" applyBorder="1" applyAlignment="1">
      <alignment horizontal="left" vertical="center"/>
    </xf>
    <xf numFmtId="176" fontId="23" fillId="0" borderId="139" xfId="0" applyNumberFormat="1" applyFont="1" applyBorder="1" applyAlignment="1">
      <alignment horizontal="right" vertical="center"/>
    </xf>
    <xf numFmtId="176" fontId="23" fillId="0" borderId="138" xfId="0" applyNumberFormat="1" applyFont="1" applyBorder="1" applyAlignment="1">
      <alignment horizontal="right" vertical="center"/>
    </xf>
    <xf numFmtId="176" fontId="23" fillId="0" borderId="91" xfId="0" applyNumberFormat="1" applyFont="1" applyBorder="1" applyAlignment="1">
      <alignment horizontal="right" vertical="center"/>
    </xf>
    <xf numFmtId="176" fontId="23" fillId="0" borderId="159" xfId="0" applyNumberFormat="1" applyFont="1" applyBorder="1" applyAlignment="1">
      <alignment horizontal="right" vertical="center"/>
    </xf>
    <xf numFmtId="176" fontId="23" fillId="0" borderId="140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0" borderId="156" xfId="0" applyNumberFormat="1" applyFont="1" applyBorder="1" applyAlignment="1">
      <alignment horizontal="left" vertical="center"/>
    </xf>
    <xf numFmtId="0" fontId="24" fillId="0" borderId="114" xfId="0" applyFont="1" applyBorder="1" applyAlignment="1">
      <alignment horizontal="left" vertical="center"/>
    </xf>
    <xf numFmtId="0" fontId="24" fillId="0" borderId="87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176" fontId="23" fillId="0" borderId="142" xfId="0" applyNumberFormat="1" applyFont="1" applyBorder="1" applyAlignment="1">
      <alignment horizontal="right" vertical="center"/>
    </xf>
    <xf numFmtId="176" fontId="23" fillId="0" borderId="141" xfId="0" applyNumberFormat="1" applyFont="1" applyBorder="1" applyAlignment="1">
      <alignment horizontal="right" vertical="center"/>
    </xf>
    <xf numFmtId="176" fontId="23" fillId="0" borderId="81" xfId="0" applyNumberFormat="1" applyFont="1" applyBorder="1" applyAlignment="1">
      <alignment horizontal="right" vertical="center"/>
    </xf>
    <xf numFmtId="176" fontId="23" fillId="0" borderId="160" xfId="0" applyNumberFormat="1" applyFont="1" applyBorder="1" applyAlignment="1">
      <alignment horizontal="right" vertical="center"/>
    </xf>
    <xf numFmtId="176" fontId="23" fillId="0" borderId="143" xfId="0" applyNumberFormat="1" applyFont="1" applyBorder="1" applyAlignment="1">
      <alignment horizontal="right" vertical="center"/>
    </xf>
    <xf numFmtId="0" fontId="21" fillId="0" borderId="42" xfId="0" applyFont="1" applyBorder="1" applyAlignment="1">
      <alignment horizontal="justify" vertical="center"/>
    </xf>
    <xf numFmtId="0" fontId="21" fillId="0" borderId="31" xfId="0" applyFont="1" applyBorder="1" applyAlignment="1">
      <alignment horizontal="justify" vertical="center"/>
    </xf>
    <xf numFmtId="0" fontId="21" fillId="0" borderId="114" xfId="0" applyFont="1" applyBorder="1" applyAlignment="1">
      <alignment horizontal="justify" vertical="center"/>
    </xf>
    <xf numFmtId="0" fontId="21" fillId="0" borderId="72" xfId="0" applyFont="1" applyBorder="1" applyAlignment="1">
      <alignment horizontal="justify" vertical="center"/>
    </xf>
    <xf numFmtId="0" fontId="21" fillId="0" borderId="161" xfId="0" applyFont="1" applyBorder="1" applyAlignment="1">
      <alignment horizontal="justify" vertical="center"/>
    </xf>
    <xf numFmtId="176" fontId="23" fillId="0" borderId="68" xfId="0" applyNumberFormat="1" applyFont="1" applyBorder="1" applyAlignment="1">
      <alignment horizontal="right" vertical="center"/>
    </xf>
    <xf numFmtId="176" fontId="23" fillId="0" borderId="148" xfId="0" applyNumberFormat="1" applyFont="1" applyBorder="1" applyAlignment="1">
      <alignment horizontal="right" vertical="center"/>
    </xf>
    <xf numFmtId="176" fontId="23" fillId="0" borderId="72" xfId="0" applyNumberFormat="1" applyFont="1" applyBorder="1" applyAlignment="1">
      <alignment horizontal="right" vertical="center"/>
    </xf>
    <xf numFmtId="176" fontId="23" fillId="0" borderId="162" xfId="0" applyNumberFormat="1" applyFont="1" applyBorder="1" applyAlignment="1">
      <alignment horizontal="right" vertical="center"/>
    </xf>
    <xf numFmtId="176" fontId="23" fillId="0" borderId="163" xfId="0" applyNumberFormat="1" applyFont="1" applyBorder="1" applyAlignment="1">
      <alignment horizontal="right" vertical="center"/>
    </xf>
    <xf numFmtId="0" fontId="21" fillId="0" borderId="97" xfId="0" applyFont="1" applyBorder="1" applyAlignment="1">
      <alignment horizontal="justify" vertical="center"/>
    </xf>
    <xf numFmtId="0" fontId="21" fillId="0" borderId="93" xfId="0" applyFont="1" applyBorder="1" applyAlignment="1">
      <alignment horizontal="justify" vertical="center"/>
    </xf>
    <xf numFmtId="183" fontId="23" fillId="0" borderId="164" xfId="0" applyNumberFormat="1" applyFont="1" applyBorder="1" applyAlignment="1">
      <alignment horizontal="right" vertical="center"/>
    </xf>
    <xf numFmtId="183" fontId="23" fillId="0" borderId="145" xfId="0" applyNumberFormat="1" applyFont="1" applyBorder="1" applyAlignment="1">
      <alignment horizontal="right" vertical="center"/>
    </xf>
    <xf numFmtId="183" fontId="23" fillId="0" borderId="97" xfId="0" applyNumberFormat="1" applyFont="1" applyBorder="1" applyAlignment="1">
      <alignment horizontal="right" vertical="center"/>
    </xf>
    <xf numFmtId="183" fontId="23" fillId="0" borderId="165" xfId="0" applyNumberFormat="1" applyFont="1" applyBorder="1" applyAlignment="1">
      <alignment horizontal="right" vertical="center"/>
    </xf>
    <xf numFmtId="183" fontId="23" fillId="0" borderId="166" xfId="0" applyNumberFormat="1" applyFont="1" applyBorder="1" applyAlignment="1">
      <alignment horizontal="right" vertical="center"/>
    </xf>
    <xf numFmtId="183" fontId="23" fillId="0" borderId="18" xfId="0" applyNumberFormat="1" applyFont="1" applyBorder="1" applyAlignment="1">
      <alignment horizontal="right" vertical="center"/>
    </xf>
    <xf numFmtId="183" fontId="23" fillId="0" borderId="125" xfId="0" applyNumberFormat="1" applyFont="1" applyBorder="1" applyAlignment="1">
      <alignment horizontal="right" vertical="center"/>
    </xf>
    <xf numFmtId="183" fontId="23" fillId="0" borderId="31" xfId="0" applyNumberFormat="1" applyFont="1" applyBorder="1" applyAlignment="1">
      <alignment horizontal="right" vertical="center"/>
    </xf>
    <xf numFmtId="183" fontId="23" fillId="0" borderId="124" xfId="0" applyNumberFormat="1" applyFont="1" applyBorder="1" applyAlignment="1">
      <alignment horizontal="right" vertical="center"/>
    </xf>
    <xf numFmtId="183" fontId="23" fillId="0" borderId="137" xfId="0" applyNumberFormat="1" applyFont="1" applyBorder="1" applyAlignment="1">
      <alignment horizontal="right" vertical="center"/>
    </xf>
    <xf numFmtId="0" fontId="21" fillId="0" borderId="167" xfId="0" applyFont="1" applyBorder="1" applyAlignment="1">
      <alignment horizontal="justify" vertical="center"/>
    </xf>
    <xf numFmtId="0" fontId="21" fillId="0" borderId="168" xfId="0" applyFont="1" applyBorder="1" applyAlignment="1">
      <alignment horizontal="justify" vertical="center"/>
    </xf>
    <xf numFmtId="183" fontId="23" fillId="0" borderId="169" xfId="0" applyNumberFormat="1" applyFont="1" applyBorder="1" applyAlignment="1">
      <alignment horizontal="right" vertical="center"/>
    </xf>
    <xf numFmtId="183" fontId="23" fillId="0" borderId="150" xfId="0" applyNumberFormat="1" applyFont="1" applyBorder="1" applyAlignment="1">
      <alignment horizontal="right" vertical="center"/>
    </xf>
    <xf numFmtId="183" fontId="23" fillId="0" borderId="167" xfId="0" applyNumberFormat="1" applyFont="1" applyBorder="1" applyAlignment="1">
      <alignment horizontal="right" vertical="center"/>
    </xf>
    <xf numFmtId="183" fontId="23" fillId="0" borderId="170" xfId="0" applyNumberFormat="1" applyFont="1" applyBorder="1" applyAlignment="1">
      <alignment horizontal="right" vertical="center"/>
    </xf>
    <xf numFmtId="183" fontId="23" fillId="0" borderId="171" xfId="0" applyNumberFormat="1" applyFont="1" applyBorder="1" applyAlignment="1">
      <alignment horizontal="right" vertical="center"/>
    </xf>
    <xf numFmtId="0" fontId="23" fillId="0" borderId="135" xfId="0" applyFont="1" applyBorder="1" applyAlignment="1">
      <alignment horizontal="right" vertical="center"/>
    </xf>
    <xf numFmtId="0" fontId="23" fillId="0" borderId="134" xfId="0" applyFont="1" applyBorder="1" applyAlignment="1">
      <alignment horizontal="right" vertical="center"/>
    </xf>
    <xf numFmtId="0" fontId="23" fillId="0" borderId="157" xfId="0" applyFont="1" applyBorder="1" applyAlignment="1">
      <alignment horizontal="right" vertical="center"/>
    </xf>
    <xf numFmtId="0" fontId="23" fillId="0" borderId="158" xfId="0" applyFont="1" applyBorder="1" applyAlignment="1">
      <alignment horizontal="right" vertical="center"/>
    </xf>
    <xf numFmtId="0" fontId="23" fillId="0" borderId="136" xfId="0" applyFont="1" applyBorder="1" applyAlignment="1">
      <alignment horizontal="right" vertical="center"/>
    </xf>
    <xf numFmtId="185" fontId="23" fillId="0" borderId="18" xfId="0" applyNumberFormat="1" applyFont="1" applyBorder="1" applyAlignment="1">
      <alignment horizontal="right" vertical="center"/>
    </xf>
    <xf numFmtId="185" fontId="23" fillId="0" borderId="125" xfId="0" applyNumberFormat="1" applyFont="1" applyBorder="1" applyAlignment="1">
      <alignment horizontal="right" vertical="center"/>
    </xf>
    <xf numFmtId="185" fontId="23" fillId="0" borderId="31" xfId="0" applyNumberFormat="1" applyFont="1" applyBorder="1" applyAlignment="1">
      <alignment horizontal="right" vertical="center"/>
    </xf>
    <xf numFmtId="185" fontId="23" fillId="0" borderId="124" xfId="0" applyNumberFormat="1" applyFont="1" applyBorder="1" applyAlignment="1">
      <alignment horizontal="right" vertical="center"/>
    </xf>
    <xf numFmtId="185" fontId="23" fillId="0" borderId="137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horizontal="justify" vertical="center"/>
    </xf>
    <xf numFmtId="0" fontId="21" fillId="0" borderId="172" xfId="0" applyFont="1" applyBorder="1" applyAlignment="1">
      <alignment horizontal="justify" vertical="center"/>
    </xf>
    <xf numFmtId="0" fontId="21" fillId="0" borderId="173" xfId="0" applyFont="1" applyBorder="1" applyAlignment="1">
      <alignment horizontal="justify" vertical="center"/>
    </xf>
    <xf numFmtId="176" fontId="23" fillId="0" borderId="126" xfId="0" applyNumberFormat="1" applyFont="1" applyBorder="1" applyAlignment="1">
      <alignment horizontal="right" vertical="center"/>
    </xf>
    <xf numFmtId="176" fontId="23" fillId="0" borderId="128" xfId="0" applyNumberFormat="1" applyFont="1" applyBorder="1" applyAlignment="1">
      <alignment horizontal="right" vertical="center"/>
    </xf>
    <xf numFmtId="176" fontId="23" fillId="0" borderId="172" xfId="0" applyNumberFormat="1" applyFont="1" applyBorder="1" applyAlignment="1">
      <alignment horizontal="right" vertical="center"/>
    </xf>
    <xf numFmtId="176" fontId="23" fillId="0" borderId="127" xfId="0" applyNumberFormat="1" applyFont="1" applyBorder="1" applyAlignment="1">
      <alignment horizontal="right" vertical="center"/>
    </xf>
    <xf numFmtId="176" fontId="23" fillId="0" borderId="129" xfId="0" applyNumberFormat="1" applyFont="1" applyBorder="1" applyAlignment="1">
      <alignment horizontal="right" vertical="center"/>
    </xf>
    <xf numFmtId="3" fontId="23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9" fontId="21" fillId="0" borderId="0" xfId="0" applyNumberFormat="1" applyFont="1" applyAlignment="1">
      <alignment vertical="center"/>
    </xf>
    <xf numFmtId="0" fontId="21" fillId="0" borderId="174" xfId="0" applyFont="1" applyBorder="1" applyAlignment="1">
      <alignment horizontal="left" vertical="center"/>
    </xf>
    <xf numFmtId="0" fontId="24" fillId="0" borderId="127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176" fontId="33" fillId="0" borderId="138" xfId="0" applyNumberFormat="1" applyFont="1" applyBorder="1" applyAlignment="1">
      <alignment vertical="center"/>
    </xf>
    <xf numFmtId="176" fontId="33" fillId="0" borderId="138" xfId="0" applyNumberFormat="1" applyFont="1" applyBorder="1" applyAlignment="1">
      <alignment horizontal="right" vertical="center"/>
    </xf>
    <xf numFmtId="176" fontId="33" fillId="0" borderId="139" xfId="0" applyNumberFormat="1" applyFont="1" applyBorder="1" applyAlignment="1">
      <alignment horizontal="right" vertical="center"/>
    </xf>
    <xf numFmtId="176" fontId="33" fillId="0" borderId="91" xfId="0" applyNumberFormat="1" applyFont="1" applyBorder="1" applyAlignment="1">
      <alignment horizontal="right" vertical="center"/>
    </xf>
    <xf numFmtId="176" fontId="33" fillId="0" borderId="159" xfId="0" applyNumberFormat="1" applyFont="1" applyBorder="1" applyAlignment="1">
      <alignment horizontal="right" vertical="center"/>
    </xf>
    <xf numFmtId="176" fontId="33" fillId="0" borderId="140" xfId="0" applyNumberFormat="1" applyFont="1" applyFill="1" applyBorder="1" applyAlignment="1">
      <alignment horizontal="right" vertical="center"/>
    </xf>
    <xf numFmtId="176" fontId="33" fillId="0" borderId="141" xfId="0" applyNumberFormat="1" applyFont="1" applyBorder="1" applyAlignment="1">
      <alignment vertical="center"/>
    </xf>
    <xf numFmtId="176" fontId="33" fillId="0" borderId="141" xfId="0" applyNumberFormat="1" applyFont="1" applyBorder="1" applyAlignment="1">
      <alignment horizontal="right" vertical="center"/>
    </xf>
    <xf numFmtId="176" fontId="33" fillId="0" borderId="142" xfId="0" applyNumberFormat="1" applyFont="1" applyBorder="1" applyAlignment="1">
      <alignment horizontal="right" vertical="center"/>
    </xf>
    <xf numFmtId="176" fontId="33" fillId="0" borderId="81" xfId="0" applyNumberFormat="1" applyFont="1" applyBorder="1" applyAlignment="1">
      <alignment horizontal="right" vertical="center"/>
    </xf>
    <xf numFmtId="176" fontId="33" fillId="0" borderId="160" xfId="0" applyNumberFormat="1" applyFont="1" applyBorder="1" applyAlignment="1">
      <alignment horizontal="right" vertical="center"/>
    </xf>
    <xf numFmtId="176" fontId="33" fillId="0" borderId="143" xfId="0" applyNumberFormat="1" applyFont="1" applyFill="1" applyBorder="1" applyAlignment="1">
      <alignment horizontal="right" vertical="center"/>
    </xf>
    <xf numFmtId="176" fontId="33" fillId="0" borderId="134" xfId="0" applyNumberFormat="1" applyFont="1" applyBorder="1" applyAlignment="1">
      <alignment vertical="center"/>
    </xf>
    <xf numFmtId="176" fontId="33" fillId="0" borderId="134" xfId="0" applyNumberFormat="1" applyFont="1" applyBorder="1" applyAlignment="1">
      <alignment horizontal="right" vertical="center"/>
    </xf>
    <xf numFmtId="176" fontId="33" fillId="0" borderId="135" xfId="0" applyNumberFormat="1" applyFont="1" applyBorder="1" applyAlignment="1">
      <alignment horizontal="right" vertical="center"/>
    </xf>
    <xf numFmtId="176" fontId="33" fillId="0" borderId="157" xfId="0" applyNumberFormat="1" applyFont="1" applyBorder="1" applyAlignment="1">
      <alignment horizontal="right" vertical="center"/>
    </xf>
    <xf numFmtId="176" fontId="33" fillId="0" borderId="158" xfId="0" applyNumberFormat="1" applyFont="1" applyBorder="1" applyAlignment="1">
      <alignment horizontal="right" vertical="center"/>
    </xf>
    <xf numFmtId="176" fontId="33" fillId="0" borderId="166" xfId="0" applyNumberFormat="1" applyFont="1" applyFill="1" applyBorder="1" applyAlignment="1">
      <alignment horizontal="right" vertical="center"/>
    </xf>
    <xf numFmtId="0" fontId="21" fillId="0" borderId="42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114" xfId="0" applyFont="1" applyBorder="1" applyAlignment="1">
      <alignment vertical="center"/>
    </xf>
    <xf numFmtId="176" fontId="21" fillId="0" borderId="125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24" xfId="0" applyNumberFormat="1" applyFont="1" applyBorder="1" applyAlignment="1">
      <alignment horizontal="right" vertical="center"/>
    </xf>
    <xf numFmtId="176" fontId="21" fillId="0" borderId="137" xfId="0" applyNumberFormat="1" applyFont="1" applyFill="1" applyBorder="1" applyAlignment="1">
      <alignment horizontal="right" vertical="center"/>
    </xf>
    <xf numFmtId="0" fontId="21" fillId="0" borderId="86" xfId="0" applyFont="1" applyBorder="1" applyAlignment="1">
      <alignment vertical="center"/>
    </xf>
    <xf numFmtId="0" fontId="21" fillId="0" borderId="167" xfId="0" applyFont="1" applyBorder="1" applyAlignment="1">
      <alignment vertical="center"/>
    </xf>
    <xf numFmtId="0" fontId="21" fillId="0" borderId="168" xfId="0" applyFont="1" applyBorder="1" applyAlignment="1">
      <alignment vertical="center"/>
    </xf>
    <xf numFmtId="176" fontId="21" fillId="0" borderId="150" xfId="0" applyNumberFormat="1" applyFont="1" applyBorder="1" applyAlignment="1">
      <alignment horizontal="right" vertical="center"/>
    </xf>
    <xf numFmtId="176" fontId="21" fillId="0" borderId="169" xfId="0" applyNumberFormat="1" applyFont="1" applyBorder="1" applyAlignment="1">
      <alignment horizontal="right" vertical="center"/>
    </xf>
    <xf numFmtId="176" fontId="21" fillId="0" borderId="167" xfId="0" applyNumberFormat="1" applyFont="1" applyBorder="1" applyAlignment="1">
      <alignment horizontal="right" vertical="center"/>
    </xf>
    <xf numFmtId="176" fontId="21" fillId="0" borderId="170" xfId="0" applyNumberFormat="1" applyFont="1" applyBorder="1" applyAlignment="1">
      <alignment horizontal="right" vertical="center"/>
    </xf>
    <xf numFmtId="176" fontId="21" fillId="0" borderId="171" xfId="0" applyNumberFormat="1" applyFont="1" applyFill="1" applyBorder="1" applyAlignment="1">
      <alignment horizontal="right" vertical="center"/>
    </xf>
    <xf numFmtId="0" fontId="21" fillId="0" borderId="175" xfId="0" applyFont="1" applyBorder="1" applyAlignment="1">
      <alignment vertical="center"/>
    </xf>
    <xf numFmtId="0" fontId="21" fillId="0" borderId="135" xfId="0" applyFont="1" applyBorder="1" applyAlignment="1">
      <alignment vertical="center"/>
    </xf>
    <xf numFmtId="0" fontId="21" fillId="0" borderId="156" xfId="0" applyFont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114" xfId="0" applyFont="1" applyFill="1" applyBorder="1" applyAlignment="1">
      <alignment vertical="center"/>
    </xf>
    <xf numFmtId="176" fontId="21" fillId="0" borderId="75" xfId="0" applyNumberFormat="1" applyFont="1" applyBorder="1" applyAlignment="1">
      <alignment horizontal="right" vertical="center"/>
    </xf>
    <xf numFmtId="176" fontId="21" fillId="0" borderId="115" xfId="0" applyNumberFormat="1" applyFont="1" applyBorder="1" applyAlignment="1">
      <alignment horizontal="right" vertical="center"/>
    </xf>
    <xf numFmtId="0" fontId="21" fillId="0" borderId="42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21" fillId="0" borderId="114" xfId="0" applyFont="1" applyBorder="1" applyAlignment="1">
      <alignment horizontal="justify" vertical="center" wrapText="1"/>
    </xf>
    <xf numFmtId="0" fontId="21" fillId="0" borderId="31" xfId="0" applyFont="1" applyFill="1" applyBorder="1" applyAlignment="1">
      <alignment horizontal="justify" vertical="center" wrapText="1"/>
    </xf>
    <xf numFmtId="176" fontId="21" fillId="0" borderId="30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vertical="center"/>
    </xf>
    <xf numFmtId="0" fontId="21" fillId="0" borderId="172" xfId="0" applyFont="1" applyBorder="1" applyAlignment="1">
      <alignment vertical="center"/>
    </xf>
    <xf numFmtId="0" fontId="21" fillId="0" borderId="173" xfId="0" applyFont="1" applyBorder="1" applyAlignment="1">
      <alignment vertical="center"/>
    </xf>
    <xf numFmtId="176" fontId="21" fillId="0" borderId="128" xfId="0" applyNumberFormat="1" applyFont="1" applyBorder="1" applyAlignment="1">
      <alignment horizontal="right" vertical="center"/>
    </xf>
    <xf numFmtId="176" fontId="21" fillId="0" borderId="126" xfId="0" applyNumberFormat="1" applyFont="1" applyBorder="1" applyAlignment="1">
      <alignment horizontal="right" vertical="center"/>
    </xf>
    <xf numFmtId="176" fontId="21" fillId="0" borderId="172" xfId="0" applyNumberFormat="1" applyFont="1" applyBorder="1" applyAlignment="1">
      <alignment horizontal="right" vertical="center"/>
    </xf>
    <xf numFmtId="176" fontId="21" fillId="0" borderId="127" xfId="0" applyNumberFormat="1" applyFont="1" applyBorder="1" applyAlignment="1">
      <alignment horizontal="right" vertical="center"/>
    </xf>
    <xf numFmtId="176" fontId="21" fillId="0" borderId="1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1" fillId="0" borderId="152" xfId="0" applyFont="1" applyBorder="1" applyAlignment="1">
      <alignment horizontal="left" vertical="center" wrapText="1"/>
    </xf>
    <xf numFmtId="0" fontId="21" fillId="0" borderId="174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17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left" vertical="center" wrapText="1"/>
    </xf>
    <xf numFmtId="176" fontId="33" fillId="0" borderId="138" xfId="0" applyNumberFormat="1" applyFont="1" applyBorder="1" applyAlignment="1">
      <alignment horizontal="right" vertical="center" wrapText="1"/>
    </xf>
    <xf numFmtId="176" fontId="33" fillId="0" borderId="177" xfId="0" applyNumberFormat="1" applyFont="1" applyBorder="1" applyAlignment="1">
      <alignment horizontal="right" vertical="center"/>
    </xf>
    <xf numFmtId="176" fontId="33" fillId="0" borderId="178" xfId="0" applyNumberFormat="1" applyFont="1" applyFill="1" applyBorder="1" applyAlignment="1">
      <alignment horizontal="right" vertical="center"/>
    </xf>
    <xf numFmtId="0" fontId="21" fillId="0" borderId="156" xfId="0" applyFont="1" applyBorder="1" applyAlignment="1">
      <alignment horizontal="left" vertical="center" wrapText="1"/>
    </xf>
    <xf numFmtId="176" fontId="33" fillId="0" borderId="134" xfId="0" applyNumberFormat="1" applyFont="1" applyBorder="1" applyAlignment="1">
      <alignment horizontal="right" vertical="center" wrapText="1"/>
    </xf>
    <xf numFmtId="176" fontId="33" fillId="0" borderId="179" xfId="0" applyNumberFormat="1" applyFont="1" applyBorder="1" applyAlignment="1">
      <alignment horizontal="right" vertical="center" wrapText="1"/>
    </xf>
    <xf numFmtId="176" fontId="33" fillId="0" borderId="135" xfId="0" applyNumberFormat="1" applyFont="1" applyBorder="1" applyAlignment="1">
      <alignment horizontal="right" vertical="center" wrapText="1"/>
    </xf>
    <xf numFmtId="176" fontId="33" fillId="0" borderId="158" xfId="0" applyNumberFormat="1" applyFont="1" applyBorder="1" applyAlignment="1">
      <alignment horizontal="right" vertical="center" wrapText="1"/>
    </xf>
    <xf numFmtId="176" fontId="33" fillId="0" borderId="143" xfId="0" applyNumberFormat="1" applyFont="1" applyFill="1" applyBorder="1" applyAlignment="1">
      <alignment horizontal="right" vertical="center" wrapText="1"/>
    </xf>
    <xf numFmtId="176" fontId="33" fillId="0" borderId="179" xfId="0" applyNumberFormat="1" applyFont="1" applyBorder="1" applyAlignment="1">
      <alignment horizontal="right" vertical="center"/>
    </xf>
    <xf numFmtId="176" fontId="21" fillId="0" borderId="125" xfId="0" applyNumberFormat="1" applyFont="1" applyBorder="1" applyAlignment="1">
      <alignment horizontal="right" vertical="center" wrapText="1"/>
    </xf>
    <xf numFmtId="176" fontId="21" fillId="0" borderId="75" xfId="0" applyNumberFormat="1" applyFont="1" applyBorder="1" applyAlignment="1">
      <alignment horizontal="right" vertical="center" wrapText="1"/>
    </xf>
    <xf numFmtId="176" fontId="21" fillId="0" borderId="18" xfId="0" applyNumberFormat="1" applyFont="1" applyBorder="1" applyAlignment="1">
      <alignment horizontal="right" vertical="center" wrapText="1"/>
    </xf>
    <xf numFmtId="176" fontId="21" fillId="0" borderId="124" xfId="0" applyNumberFormat="1" applyFont="1" applyBorder="1" applyAlignment="1">
      <alignment horizontal="right" vertical="center" wrapText="1"/>
    </xf>
    <xf numFmtId="176" fontId="21" fillId="0" borderId="137" xfId="0" applyNumberFormat="1" applyFont="1" applyFill="1" applyBorder="1" applyAlignment="1">
      <alignment horizontal="right" vertical="center" wrapText="1"/>
    </xf>
    <xf numFmtId="0" fontId="21" fillId="0" borderId="72" xfId="0" applyFont="1" applyBorder="1" applyAlignment="1">
      <alignment horizontal="justify" vertical="center" wrapText="1"/>
    </xf>
    <xf numFmtId="0" fontId="21" fillId="0" borderId="161" xfId="0" applyFont="1" applyBorder="1" applyAlignment="1">
      <alignment horizontal="justify" vertical="center" wrapText="1"/>
    </xf>
    <xf numFmtId="176" fontId="21" fillId="0" borderId="148" xfId="0" applyNumberFormat="1" applyFont="1" applyBorder="1" applyAlignment="1">
      <alignment horizontal="right" vertical="center" wrapText="1"/>
    </xf>
    <xf numFmtId="176" fontId="21" fillId="0" borderId="180" xfId="0" applyNumberFormat="1" applyFont="1" applyBorder="1" applyAlignment="1">
      <alignment horizontal="right" vertical="center" wrapText="1"/>
    </xf>
    <xf numFmtId="176" fontId="21" fillId="0" borderId="68" xfId="0" applyNumberFormat="1" applyFont="1" applyBorder="1" applyAlignment="1">
      <alignment horizontal="right" vertical="center" wrapText="1"/>
    </xf>
    <xf numFmtId="176" fontId="21" fillId="0" borderId="162" xfId="0" applyNumberFormat="1" applyFont="1" applyBorder="1" applyAlignment="1">
      <alignment horizontal="right" vertical="center" wrapText="1"/>
    </xf>
    <xf numFmtId="176" fontId="21" fillId="0" borderId="171" xfId="0" applyNumberFormat="1" applyFont="1" applyFill="1" applyBorder="1" applyAlignment="1">
      <alignment horizontal="right" vertical="center" wrapText="1"/>
    </xf>
    <xf numFmtId="0" fontId="21" fillId="0" borderId="34" xfId="0" applyFont="1" applyBorder="1" applyAlignment="1">
      <alignment horizontal="justify" vertical="center" wrapText="1"/>
    </xf>
    <xf numFmtId="0" fontId="21" fillId="0" borderId="173" xfId="0" applyFont="1" applyBorder="1" applyAlignment="1">
      <alignment horizontal="justify" vertical="center" wrapText="1"/>
    </xf>
    <xf numFmtId="176" fontId="21" fillId="0" borderId="128" xfId="0" applyNumberFormat="1" applyFont="1" applyBorder="1" applyAlignment="1">
      <alignment horizontal="right" vertical="center" wrapText="1"/>
    </xf>
    <xf numFmtId="176" fontId="21" fillId="0" borderId="84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0" fontId="34" fillId="0" borderId="0" xfId="0" applyFont="1" applyAlignment="1">
      <alignment vertical="center"/>
    </xf>
    <xf numFmtId="179" fontId="22" fillId="0" borderId="33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horizontal="left" vertical="center"/>
    </xf>
    <xf numFmtId="179" fontId="22" fillId="0" borderId="0" xfId="0" applyNumberFormat="1" applyFont="1" applyAlignment="1">
      <alignment vertical="center"/>
    </xf>
    <xf numFmtId="179" fontId="21" fillId="0" borderId="0" xfId="0" applyNumberFormat="1" applyFont="1" applyAlignment="1">
      <alignment horizontal="left" vertical="center"/>
    </xf>
    <xf numFmtId="179" fontId="22" fillId="0" borderId="0" xfId="0" applyNumberFormat="1" applyFont="1" applyBorder="1" applyAlignment="1">
      <alignment vertical="center"/>
    </xf>
    <xf numFmtId="0" fontId="21" fillId="24" borderId="0" xfId="0" applyFont="1" applyFill="1" applyAlignment="1">
      <alignment vertical="center"/>
    </xf>
    <xf numFmtId="179" fontId="33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79" fontId="22" fillId="0" borderId="0" xfId="0" applyNumberFormat="1" applyFont="1" applyBorder="1" applyAlignment="1">
      <alignment horizontal="center" vertical="center" wrapText="1"/>
    </xf>
    <xf numFmtId="176" fontId="23" fillId="0" borderId="181" xfId="0" applyNumberFormat="1" applyFont="1" applyBorder="1" applyAlignment="1">
      <alignment horizontal="right" vertical="center" wrapText="1"/>
    </xf>
    <xf numFmtId="176" fontId="23" fillId="0" borderId="182" xfId="0" applyNumberFormat="1" applyFont="1" applyBorder="1" applyAlignment="1">
      <alignment horizontal="right" vertical="center" wrapText="1"/>
    </xf>
    <xf numFmtId="176" fontId="23" fillId="0" borderId="183" xfId="0" applyNumberFormat="1" applyFont="1" applyBorder="1" applyAlignment="1">
      <alignment horizontal="right" vertical="center" wrapText="1"/>
    </xf>
    <xf numFmtId="176" fontId="23" fillId="0" borderId="184" xfId="0" applyNumberFormat="1" applyFont="1" applyBorder="1" applyAlignment="1">
      <alignment horizontal="right" vertical="center" wrapText="1"/>
    </xf>
    <xf numFmtId="176" fontId="23" fillId="0" borderId="185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176" fontId="23" fillId="0" borderId="158" xfId="0" applyNumberFormat="1" applyFont="1" applyBorder="1" applyAlignment="1">
      <alignment horizontal="right" vertical="center" wrapText="1"/>
    </xf>
    <xf numFmtId="176" fontId="23" fillId="0" borderId="186" xfId="0" applyNumberFormat="1" applyFont="1" applyBorder="1" applyAlignment="1">
      <alignment horizontal="right" vertical="center" wrapText="1"/>
    </xf>
    <xf numFmtId="176" fontId="23" fillId="0" borderId="135" xfId="0" applyNumberFormat="1" applyFont="1" applyBorder="1" applyAlignment="1">
      <alignment horizontal="right" vertical="center" wrapText="1"/>
    </xf>
    <xf numFmtId="176" fontId="23" fillId="0" borderId="157" xfId="0" applyNumberFormat="1" applyFont="1" applyBorder="1" applyAlignment="1">
      <alignment horizontal="right" vertical="center" wrapText="1"/>
    </xf>
    <xf numFmtId="176" fontId="23" fillId="0" borderId="187" xfId="0" applyNumberFormat="1" applyFont="1" applyBorder="1" applyAlignment="1">
      <alignment horizontal="right" vertical="center" wrapText="1"/>
    </xf>
    <xf numFmtId="0" fontId="21" fillId="0" borderId="42" xfId="0" applyFont="1" applyBorder="1" applyAlignment="1">
      <alignment vertical="center" wrapText="1"/>
    </xf>
    <xf numFmtId="176" fontId="23" fillId="0" borderId="165" xfId="0" applyNumberFormat="1" applyFont="1" applyBorder="1" applyAlignment="1">
      <alignment horizontal="right" vertical="center" wrapText="1"/>
    </xf>
    <xf numFmtId="176" fontId="23" fillId="0" borderId="188" xfId="0" applyNumberFormat="1" applyFont="1" applyBorder="1" applyAlignment="1">
      <alignment horizontal="right" vertical="center" wrapText="1"/>
    </xf>
    <xf numFmtId="176" fontId="38" fillId="0" borderId="188" xfId="0" applyNumberFormat="1" applyFont="1" applyBorder="1" applyAlignment="1">
      <alignment horizontal="left" vertical="center" wrapText="1"/>
    </xf>
    <xf numFmtId="176" fontId="23" fillId="0" borderId="164" xfId="0" applyNumberFormat="1" applyFont="1" applyBorder="1" applyAlignment="1">
      <alignment horizontal="right" vertical="center" wrapText="1"/>
    </xf>
    <xf numFmtId="176" fontId="38" fillId="0" borderId="164" xfId="0" applyNumberFormat="1" applyFont="1" applyBorder="1" applyAlignment="1">
      <alignment horizontal="left" vertical="center" wrapText="1"/>
    </xf>
    <xf numFmtId="176" fontId="23" fillId="0" borderId="97" xfId="0" applyNumberFormat="1" applyFont="1" applyBorder="1" applyAlignment="1">
      <alignment horizontal="right" vertical="center" wrapText="1"/>
    </xf>
    <xf numFmtId="176" fontId="38" fillId="0" borderId="67" xfId="0" applyNumberFormat="1" applyFont="1" applyBorder="1" applyAlignment="1">
      <alignment horizontal="left" vertical="center" wrapText="1"/>
    </xf>
    <xf numFmtId="176" fontId="23" fillId="0" borderId="124" xfId="0" applyNumberFormat="1" applyFont="1" applyBorder="1" applyAlignment="1">
      <alignment horizontal="right" vertical="center" wrapText="1"/>
    </xf>
    <xf numFmtId="176" fontId="24" fillId="0" borderId="115" xfId="0" applyNumberFormat="1" applyFont="1" applyBorder="1" applyAlignment="1">
      <alignment horizontal="left" vertical="center" wrapText="1"/>
    </xf>
    <xf numFmtId="176" fontId="23" fillId="0" borderId="115" xfId="0" applyNumberFormat="1" applyFont="1" applyBorder="1" applyAlignment="1">
      <alignment horizontal="right" vertical="center" wrapText="1"/>
    </xf>
    <xf numFmtId="176" fontId="38" fillId="0" borderId="115" xfId="0" applyNumberFormat="1" applyFont="1" applyBorder="1" applyAlignment="1">
      <alignment horizontal="left" vertical="center" wrapText="1"/>
    </xf>
    <xf numFmtId="176" fontId="23" fillId="0" borderId="18" xfId="0" applyNumberFormat="1" applyFont="1" applyBorder="1" applyAlignment="1">
      <alignment horizontal="right" vertical="center" wrapText="1"/>
    </xf>
    <xf numFmtId="176" fontId="38" fillId="0" borderId="18" xfId="0" applyNumberFormat="1" applyFont="1" applyBorder="1" applyAlignment="1">
      <alignment horizontal="left" vertical="center" wrapText="1"/>
    </xf>
    <xf numFmtId="176" fontId="23" fillId="0" borderId="31" xfId="0" applyNumberFormat="1" applyFont="1" applyBorder="1" applyAlignment="1">
      <alignment horizontal="right" vertical="center" wrapText="1"/>
    </xf>
    <xf numFmtId="176" fontId="38" fillId="0" borderId="22" xfId="0" applyNumberFormat="1" applyFont="1" applyBorder="1" applyAlignment="1">
      <alignment horizontal="left" vertical="center" wrapText="1"/>
    </xf>
    <xf numFmtId="0" fontId="21" fillId="0" borderId="86" xfId="0" applyFont="1" applyBorder="1" applyAlignment="1">
      <alignment vertical="center" wrapText="1"/>
    </xf>
    <xf numFmtId="0" fontId="21" fillId="0" borderId="139" xfId="0" applyFont="1" applyBorder="1" applyAlignment="1">
      <alignment vertical="center" wrapText="1"/>
    </xf>
    <xf numFmtId="176" fontId="23" fillId="0" borderId="170" xfId="0" applyNumberFormat="1" applyFont="1" applyBorder="1" applyAlignment="1">
      <alignment horizontal="right" vertical="center" wrapText="1"/>
    </xf>
    <xf numFmtId="176" fontId="24" fillId="0" borderId="189" xfId="0" applyNumberFormat="1" applyFont="1" applyBorder="1" applyAlignment="1">
      <alignment horizontal="left" vertical="center" wrapText="1"/>
    </xf>
    <xf numFmtId="176" fontId="23" fillId="0" borderId="189" xfId="0" applyNumberFormat="1" applyFont="1" applyBorder="1" applyAlignment="1">
      <alignment horizontal="right" vertical="center" wrapText="1"/>
    </xf>
    <xf numFmtId="176" fontId="38" fillId="0" borderId="189" xfId="0" applyNumberFormat="1" applyFont="1" applyBorder="1" applyAlignment="1">
      <alignment horizontal="left" vertical="center" wrapText="1"/>
    </xf>
    <xf numFmtId="176" fontId="23" fillId="0" borderId="169" xfId="0" applyNumberFormat="1" applyFont="1" applyBorder="1" applyAlignment="1">
      <alignment horizontal="right" vertical="center" wrapText="1"/>
    </xf>
    <xf numFmtId="176" fontId="38" fillId="0" borderId="169" xfId="0" applyNumberFormat="1" applyFont="1" applyBorder="1" applyAlignment="1">
      <alignment horizontal="left" vertical="center" wrapText="1"/>
    </xf>
    <xf numFmtId="176" fontId="23" fillId="0" borderId="167" xfId="0" applyNumberFormat="1" applyFont="1" applyBorder="1" applyAlignment="1">
      <alignment horizontal="right" vertical="center" wrapText="1"/>
    </xf>
    <xf numFmtId="176" fontId="38" fillId="0" borderId="190" xfId="0" applyNumberFormat="1" applyFont="1" applyBorder="1" applyAlignment="1">
      <alignment horizontal="left" vertical="center" wrapText="1"/>
    </xf>
    <xf numFmtId="176" fontId="24" fillId="0" borderId="186" xfId="0" applyNumberFormat="1" applyFont="1" applyBorder="1" applyAlignment="1">
      <alignment horizontal="right" vertical="center" wrapText="1"/>
    </xf>
    <xf numFmtId="176" fontId="24" fillId="0" borderId="188" xfId="0" applyNumberFormat="1" applyFont="1" applyBorder="1" applyAlignment="1">
      <alignment horizontal="right" vertical="center" wrapText="1"/>
    </xf>
    <xf numFmtId="176" fontId="23" fillId="0" borderId="67" xfId="0" applyNumberFormat="1" applyFont="1" applyBorder="1" applyAlignment="1">
      <alignment horizontal="right" vertical="center" wrapText="1"/>
    </xf>
    <xf numFmtId="176" fontId="23" fillId="0" borderId="22" xfId="0" applyNumberFormat="1" applyFont="1" applyBorder="1" applyAlignment="1">
      <alignment horizontal="right" vertical="center" wrapText="1"/>
    </xf>
    <xf numFmtId="0" fontId="21" fillId="0" borderId="34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176" fontId="23" fillId="0" borderId="127" xfId="0" applyNumberFormat="1" applyFont="1" applyBorder="1" applyAlignment="1">
      <alignment horizontal="right" vertical="center" wrapText="1"/>
    </xf>
    <xf numFmtId="176" fontId="24" fillId="0" borderId="176" xfId="0" applyNumberFormat="1" applyFont="1" applyBorder="1" applyAlignment="1">
      <alignment horizontal="left" vertical="center" wrapText="1"/>
    </xf>
    <xf numFmtId="176" fontId="23" fillId="0" borderId="176" xfId="0" applyNumberFormat="1" applyFont="1" applyBorder="1" applyAlignment="1">
      <alignment horizontal="right" vertical="center" wrapText="1"/>
    </xf>
    <xf numFmtId="176" fontId="23" fillId="0" borderId="126" xfId="0" applyNumberFormat="1" applyFont="1" applyBorder="1" applyAlignment="1">
      <alignment horizontal="right" vertical="center" wrapText="1"/>
    </xf>
    <xf numFmtId="176" fontId="23" fillId="0" borderId="172" xfId="0" applyNumberFormat="1" applyFont="1" applyBorder="1" applyAlignment="1">
      <alignment horizontal="right" vertical="center" wrapText="1"/>
    </xf>
    <xf numFmtId="176" fontId="23" fillId="0" borderId="85" xfId="0" applyNumberFormat="1" applyFont="1" applyBorder="1" applyAlignment="1">
      <alignment horizontal="right" vertical="center" wrapText="1"/>
    </xf>
    <xf numFmtId="179" fontId="24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79" fontId="24" fillId="0" borderId="0" xfId="0" applyNumberFormat="1" applyFont="1" applyBorder="1" applyAlignment="1">
      <alignment vertical="center"/>
    </xf>
    <xf numFmtId="0" fontId="24" fillId="24" borderId="0" xfId="0" applyFont="1" applyFill="1" applyAlignment="1">
      <alignment vertical="center"/>
    </xf>
    <xf numFmtId="179" fontId="33" fillId="0" borderId="0" xfId="0" applyNumberFormat="1" applyFont="1" applyBorder="1" applyAlignment="1">
      <alignment vertical="center"/>
    </xf>
    <xf numFmtId="176" fontId="23" fillId="0" borderId="191" xfId="0" applyNumberFormat="1" applyFont="1" applyBorder="1" applyAlignment="1">
      <alignment horizontal="right" vertical="center" wrapText="1"/>
    </xf>
    <xf numFmtId="176" fontId="23" fillId="0" borderId="192" xfId="0" applyNumberFormat="1" applyFont="1" applyBorder="1" applyAlignment="1">
      <alignment horizontal="right" vertical="center" wrapText="1"/>
    </xf>
    <xf numFmtId="176" fontId="23" fillId="0" borderId="193" xfId="0" applyNumberFormat="1" applyFont="1" applyBorder="1" applyAlignment="1">
      <alignment horizontal="right" vertical="center" wrapText="1"/>
    </xf>
    <xf numFmtId="176" fontId="21" fillId="0" borderId="193" xfId="0" applyNumberFormat="1" applyFont="1" applyBorder="1" applyAlignment="1">
      <alignment vertical="center"/>
    </xf>
    <xf numFmtId="176" fontId="23" fillId="0" borderId="194" xfId="0" applyNumberFormat="1" applyFont="1" applyBorder="1" applyAlignment="1">
      <alignment horizontal="right" vertical="center" wrapText="1"/>
    </xf>
    <xf numFmtId="176" fontId="23" fillId="0" borderId="118" xfId="0" applyNumberFormat="1" applyFont="1" applyBorder="1" applyAlignment="1">
      <alignment horizontal="right" vertical="center" wrapText="1"/>
    </xf>
    <xf numFmtId="176" fontId="21" fillId="0" borderId="115" xfId="0" applyNumberFormat="1" applyFont="1" applyBorder="1" applyAlignment="1">
      <alignment vertical="center"/>
    </xf>
    <xf numFmtId="0" fontId="21" fillId="24" borderId="122" xfId="0" applyFont="1" applyFill="1" applyBorder="1" applyAlignment="1">
      <alignment vertical="center"/>
    </xf>
    <xf numFmtId="0" fontId="21" fillId="0" borderId="34" xfId="0" applyFont="1" applyBorder="1" applyAlignment="1">
      <alignment horizontal="right" vertical="center"/>
    </xf>
    <xf numFmtId="0" fontId="21" fillId="0" borderId="48" xfId="0" applyFont="1" applyBorder="1" applyAlignment="1">
      <alignment horizontal="right" vertical="center"/>
    </xf>
    <xf numFmtId="176" fontId="23" fillId="0" borderId="195" xfId="0" applyNumberFormat="1" applyFont="1" applyBorder="1" applyAlignment="1">
      <alignment horizontal="right" vertical="center" wrapText="1"/>
    </xf>
    <xf numFmtId="176" fontId="23" fillId="0" borderId="48" xfId="0" applyNumberFormat="1" applyFont="1" applyBorder="1" applyAlignment="1">
      <alignment horizontal="right" vertical="center" wrapText="1"/>
    </xf>
    <xf numFmtId="176" fontId="23" fillId="0" borderId="120" xfId="0" applyNumberFormat="1" applyFont="1" applyBorder="1" applyAlignment="1">
      <alignment horizontal="right" vertical="center" wrapText="1"/>
    </xf>
    <xf numFmtId="176" fontId="23" fillId="0" borderId="112" xfId="0" applyNumberFormat="1" applyFont="1" applyBorder="1" applyAlignment="1">
      <alignment horizontal="right" vertical="center" wrapText="1"/>
    </xf>
    <xf numFmtId="176" fontId="21" fillId="0" borderId="112" xfId="0" applyNumberFormat="1" applyFont="1" applyBorder="1" applyAlignment="1">
      <alignment vertical="center"/>
    </xf>
    <xf numFmtId="176" fontId="23" fillId="0" borderId="41" xfId="0" applyNumberFormat="1" applyFont="1" applyBorder="1" applyAlignment="1">
      <alignment horizontal="right" vertical="center" wrapText="1"/>
    </xf>
    <xf numFmtId="0" fontId="22" fillId="24" borderId="0" xfId="0" applyFont="1" applyFill="1" applyBorder="1" applyAlignment="1">
      <alignment horizontal="center" vertical="center" wrapText="1"/>
    </xf>
    <xf numFmtId="3" fontId="23" fillId="24" borderId="0" xfId="0" applyNumberFormat="1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1" fillId="24" borderId="33" xfId="0" applyFont="1" applyFill="1" applyBorder="1" applyAlignment="1">
      <alignment vertical="center"/>
    </xf>
    <xf numFmtId="176" fontId="23" fillId="0" borderId="196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23" fillId="0" borderId="117" xfId="0" applyNumberFormat="1" applyFont="1" applyBorder="1" applyAlignment="1">
      <alignment horizontal="right" vertical="center" wrapText="1"/>
    </xf>
    <xf numFmtId="176" fontId="23" fillId="0" borderId="113" xfId="0" applyNumberFormat="1" applyFont="1" applyBorder="1" applyAlignment="1">
      <alignment horizontal="right" vertical="center" wrapText="1"/>
    </xf>
    <xf numFmtId="176" fontId="21" fillId="0" borderId="106" xfId="0" applyNumberFormat="1" applyFont="1" applyBorder="1" applyAlignment="1">
      <alignment vertical="center"/>
    </xf>
    <xf numFmtId="176" fontId="23" fillId="0" borderId="106" xfId="0" applyNumberFormat="1" applyFont="1" applyBorder="1" applyAlignment="1">
      <alignment horizontal="right" vertical="center" wrapText="1"/>
    </xf>
    <xf numFmtId="176" fontId="23" fillId="0" borderId="27" xfId="0" applyNumberFormat="1" applyFont="1" applyBorder="1" applyAlignment="1">
      <alignment horizontal="right" vertical="center" wrapText="1"/>
    </xf>
    <xf numFmtId="0" fontId="21" fillId="0" borderId="197" xfId="0" applyFont="1" applyBorder="1" applyAlignment="1">
      <alignment horizontal="right" vertical="center"/>
    </xf>
    <xf numFmtId="176" fontId="23" fillId="0" borderId="198" xfId="0" applyNumberFormat="1" applyFont="1" applyBorder="1" applyAlignment="1">
      <alignment horizontal="right" vertical="center" wrapText="1"/>
    </xf>
    <xf numFmtId="176" fontId="23" fillId="0" borderId="33" xfId="0" applyNumberFormat="1" applyFont="1" applyBorder="1" applyAlignment="1">
      <alignment horizontal="right" vertical="center" wrapText="1"/>
    </xf>
    <xf numFmtId="176" fontId="23" fillId="0" borderId="153" xfId="0" applyNumberFormat="1" applyFont="1" applyBorder="1" applyAlignment="1">
      <alignment horizontal="right" vertical="center" wrapText="1"/>
    </xf>
    <xf numFmtId="176" fontId="23" fillId="0" borderId="199" xfId="0" applyNumberFormat="1" applyFont="1" applyBorder="1" applyAlignment="1">
      <alignment horizontal="right" vertical="center" wrapText="1"/>
    </xf>
    <xf numFmtId="176" fontId="38" fillId="0" borderId="123" xfId="0" applyNumberFormat="1" applyFont="1" applyBorder="1" applyAlignment="1">
      <alignment horizontal="left" vertical="center" wrapText="1"/>
    </xf>
    <xf numFmtId="176" fontId="38" fillId="0" borderId="48" xfId="0" applyNumberFormat="1" applyFont="1" applyBorder="1" applyAlignment="1">
      <alignment horizontal="left" vertical="center" wrapText="1"/>
    </xf>
    <xf numFmtId="176" fontId="38" fillId="0" borderId="112" xfId="0" applyNumberFormat="1" applyFont="1" applyBorder="1" applyAlignment="1">
      <alignment horizontal="left" vertical="center" wrapText="1"/>
    </xf>
    <xf numFmtId="176" fontId="38" fillId="0" borderId="85" xfId="0" applyNumberFormat="1" applyFont="1" applyBorder="1" applyAlignment="1">
      <alignment horizontal="left" vertical="center" wrapText="1"/>
    </xf>
    <xf numFmtId="0" fontId="21" fillId="24" borderId="126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79" fontId="23" fillId="0" borderId="63" xfId="0" applyNumberFormat="1" applyFont="1" applyBorder="1" applyAlignment="1">
      <alignment horizontal="right" vertical="center" wrapText="1"/>
    </xf>
    <xf numFmtId="179" fontId="23" fillId="0" borderId="132" xfId="0" applyNumberFormat="1" applyFont="1" applyBorder="1" applyAlignment="1">
      <alignment horizontal="right" vertical="center" wrapText="1"/>
    </xf>
    <xf numFmtId="179" fontId="23" fillId="0" borderId="33" xfId="0" applyNumberFormat="1" applyFont="1" applyBorder="1" applyAlignment="1">
      <alignment horizontal="right" vertical="center" wrapText="1"/>
    </xf>
    <xf numFmtId="179" fontId="23" fillId="0" borderId="153" xfId="0" applyNumberFormat="1" applyFont="1" applyBorder="1" applyAlignment="1">
      <alignment horizontal="right" vertical="center" wrapText="1"/>
    </xf>
    <xf numFmtId="179" fontId="23" fillId="0" borderId="106" xfId="0" applyNumberFormat="1" applyFont="1" applyBorder="1" applyAlignment="1">
      <alignment horizontal="right" vertical="center" wrapText="1"/>
    </xf>
    <xf numFmtId="179" fontId="23" fillId="0" borderId="33" xfId="0" applyNumberFormat="1" applyFont="1" applyBorder="1" applyAlignment="1">
      <alignment horizontal="center" vertical="center" wrapText="1"/>
    </xf>
    <xf numFmtId="179" fontId="23" fillId="0" borderId="63" xfId="0" applyNumberFormat="1" applyFont="1" applyBorder="1" applyAlignment="1">
      <alignment horizontal="center" vertical="center" wrapText="1"/>
    </xf>
    <xf numFmtId="179" fontId="23" fillId="0" borderId="153" xfId="0" applyNumberFormat="1" applyFont="1" applyBorder="1" applyAlignment="1">
      <alignment horizontal="center" vertical="center" wrapText="1"/>
    </xf>
    <xf numFmtId="0" fontId="21" fillId="0" borderId="199" xfId="0" applyFont="1" applyBorder="1" applyAlignment="1">
      <alignment vertical="center"/>
    </xf>
    <xf numFmtId="0" fontId="21" fillId="0" borderId="200" xfId="0" applyFont="1" applyBorder="1" applyAlignment="1">
      <alignment horizontal="justify" vertical="center" wrapText="1"/>
    </xf>
    <xf numFmtId="179" fontId="23" fillId="0" borderId="165" xfId="0" applyNumberFormat="1" applyFont="1" applyBorder="1" applyAlignment="1">
      <alignment horizontal="right" vertical="center" wrapText="1"/>
    </xf>
    <xf numFmtId="179" fontId="23" fillId="0" borderId="145" xfId="0" applyNumberFormat="1" applyFont="1" applyBorder="1" applyAlignment="1">
      <alignment horizontal="right" vertical="center" wrapText="1"/>
    </xf>
    <xf numFmtId="179" fontId="23" fillId="0" borderId="164" xfId="0" applyNumberFormat="1" applyFont="1" applyBorder="1" applyAlignment="1">
      <alignment horizontal="right" vertical="center" wrapText="1"/>
    </xf>
    <xf numFmtId="179" fontId="23" fillId="0" borderId="188" xfId="0" applyNumberFormat="1" applyFont="1" applyBorder="1" applyAlignment="1">
      <alignment horizontal="right" vertical="center" wrapText="1"/>
    </xf>
    <xf numFmtId="179" fontId="23" fillId="0" borderId="97" xfId="0" applyNumberFormat="1" applyFont="1" applyBorder="1" applyAlignment="1">
      <alignment horizontal="right" vertical="center" wrapText="1"/>
    </xf>
    <xf numFmtId="0" fontId="21" fillId="0" borderId="67" xfId="0" applyFont="1" applyBorder="1" applyAlignment="1">
      <alignment vertical="center"/>
    </xf>
    <xf numFmtId="0" fontId="21" fillId="0" borderId="201" xfId="0" applyFont="1" applyBorder="1" applyAlignment="1">
      <alignment horizontal="justify" vertical="center" wrapText="1"/>
    </xf>
    <xf numFmtId="179" fontId="23" fillId="0" borderId="124" xfId="0" applyNumberFormat="1" applyFont="1" applyBorder="1" applyAlignment="1">
      <alignment horizontal="right" vertical="center" wrapText="1"/>
    </xf>
    <xf numFmtId="179" fontId="23" fillId="0" borderId="125" xfId="0" applyNumberFormat="1" applyFont="1" applyBorder="1" applyAlignment="1">
      <alignment horizontal="right" vertical="center" wrapText="1"/>
    </xf>
    <xf numFmtId="179" fontId="23" fillId="0" borderId="18" xfId="0" applyNumberFormat="1" applyFont="1" applyBorder="1" applyAlignment="1">
      <alignment horizontal="right" vertical="center" wrapText="1"/>
    </xf>
    <xf numFmtId="179" fontId="38" fillId="0" borderId="115" xfId="0" applyNumberFormat="1" applyFont="1" applyBorder="1" applyAlignment="1">
      <alignment vertical="center" wrapText="1"/>
    </xf>
    <xf numFmtId="179" fontId="38" fillId="0" borderId="18" xfId="0" applyNumberFormat="1" applyFont="1" applyBorder="1" applyAlignment="1">
      <alignment vertical="center" wrapText="1"/>
    </xf>
    <xf numFmtId="179" fontId="23" fillId="0" borderId="31" xfId="0" applyNumberFormat="1" applyFont="1" applyBorder="1" applyAlignment="1">
      <alignment horizontal="right" vertical="center" wrapText="1"/>
    </xf>
    <xf numFmtId="179" fontId="23" fillId="0" borderId="124" xfId="0" applyNumberFormat="1" applyFont="1" applyBorder="1" applyAlignment="1">
      <alignment vertical="center" wrapText="1"/>
    </xf>
    <xf numFmtId="179" fontId="38" fillId="0" borderId="22" xfId="0" applyNumberFormat="1" applyFont="1" applyBorder="1" applyAlignment="1">
      <alignment vertical="center" wrapText="1"/>
    </xf>
    <xf numFmtId="0" fontId="21" fillId="0" borderId="202" xfId="0" applyFont="1" applyBorder="1" applyAlignment="1">
      <alignment horizontal="justify" vertical="center" wrapText="1"/>
    </xf>
    <xf numFmtId="179" fontId="23" fillId="0" borderId="170" xfId="0" applyNumberFormat="1" applyFont="1" applyBorder="1" applyAlignment="1">
      <alignment horizontal="right" vertical="center" wrapText="1"/>
    </xf>
    <xf numFmtId="179" fontId="23" fillId="0" borderId="150" xfId="0" applyNumberFormat="1" applyFont="1" applyBorder="1" applyAlignment="1">
      <alignment horizontal="right" vertical="center" wrapText="1"/>
    </xf>
    <xf numFmtId="179" fontId="23" fillId="0" borderId="169" xfId="0" applyNumberFormat="1" applyFont="1" applyBorder="1" applyAlignment="1">
      <alignment horizontal="right" vertical="center" wrapText="1"/>
    </xf>
    <xf numFmtId="179" fontId="38" fillId="0" borderId="189" xfId="0" applyNumberFormat="1" applyFont="1" applyBorder="1" applyAlignment="1">
      <alignment vertical="center" wrapText="1"/>
    </xf>
    <xf numFmtId="179" fontId="38" fillId="0" borderId="169" xfId="0" applyNumberFormat="1" applyFont="1" applyBorder="1" applyAlignment="1">
      <alignment vertical="center" wrapText="1"/>
    </xf>
    <xf numFmtId="179" fontId="23" fillId="0" borderId="167" xfId="0" applyNumberFormat="1" applyFont="1" applyBorder="1" applyAlignment="1">
      <alignment horizontal="right" vertical="center" wrapText="1"/>
    </xf>
    <xf numFmtId="179" fontId="23" fillId="0" borderId="170" xfId="0" applyNumberFormat="1" applyFont="1" applyBorder="1" applyAlignment="1">
      <alignment vertical="center" wrapText="1"/>
    </xf>
    <xf numFmtId="179" fontId="38" fillId="0" borderId="190" xfId="0" applyNumberFormat="1" applyFont="1" applyBorder="1" applyAlignment="1">
      <alignment vertical="center" wrapText="1"/>
    </xf>
    <xf numFmtId="179" fontId="23" fillId="0" borderId="28" xfId="0" applyNumberFormat="1" applyFont="1" applyBorder="1" applyAlignment="1">
      <alignment horizontal="right" vertical="center" wrapText="1"/>
    </xf>
    <xf numFmtId="179" fontId="23" fillId="0" borderId="154" xfId="0" applyNumberFormat="1" applyFont="1" applyBorder="1" applyAlignment="1">
      <alignment horizontal="right" vertical="center" wrapText="1"/>
    </xf>
    <xf numFmtId="179" fontId="23" fillId="0" borderId="0" xfId="0" applyNumberFormat="1" applyFont="1" applyBorder="1" applyAlignment="1">
      <alignment horizontal="right" vertical="center" wrapText="1"/>
    </xf>
    <xf numFmtId="179" fontId="23" fillId="0" borderId="117" xfId="0" applyNumberFormat="1" applyFont="1" applyBorder="1" applyAlignment="1">
      <alignment horizontal="right" vertical="center" wrapText="1"/>
    </xf>
    <xf numFmtId="179" fontId="23" fillId="0" borderId="113" xfId="0" applyNumberFormat="1" applyFont="1" applyBorder="1" applyAlignment="1">
      <alignment horizontal="right" vertical="center" wrapText="1"/>
    </xf>
    <xf numFmtId="0" fontId="21" fillId="0" borderId="41" xfId="0" applyFont="1" applyBorder="1" applyAlignment="1">
      <alignment vertical="center"/>
    </xf>
    <xf numFmtId="0" fontId="24" fillId="0" borderId="200" xfId="0" applyFont="1" applyBorder="1" applyAlignment="1">
      <alignment horizontal="justify" vertical="center"/>
    </xf>
    <xf numFmtId="177" fontId="23" fillId="0" borderId="165" xfId="0" applyNumberFormat="1" applyFont="1" applyBorder="1" applyAlignment="1">
      <alignment horizontal="right" vertical="center" wrapText="1"/>
    </xf>
    <xf numFmtId="177" fontId="23" fillId="0" borderId="145" xfId="0" applyNumberFormat="1" applyFont="1" applyBorder="1" applyAlignment="1">
      <alignment horizontal="right" vertical="center" wrapText="1"/>
    </xf>
    <xf numFmtId="177" fontId="23" fillId="0" borderId="164" xfId="0" applyNumberFormat="1" applyFont="1" applyBorder="1" applyAlignment="1">
      <alignment horizontal="right" vertical="center" wrapText="1"/>
    </xf>
    <xf numFmtId="179" fontId="38" fillId="0" borderId="188" xfId="0" applyNumberFormat="1" applyFont="1" applyBorder="1" applyAlignment="1">
      <alignment vertical="center" wrapText="1"/>
    </xf>
    <xf numFmtId="179" fontId="38" fillId="0" borderId="164" xfId="0" applyNumberFormat="1" applyFont="1" applyBorder="1" applyAlignment="1">
      <alignment vertical="center" wrapText="1"/>
    </xf>
    <xf numFmtId="177" fontId="23" fillId="0" borderId="97" xfId="0" applyNumberFormat="1" applyFont="1" applyBorder="1" applyAlignment="1">
      <alignment horizontal="right" vertical="center" wrapText="1"/>
    </xf>
    <xf numFmtId="179" fontId="38" fillId="0" borderId="67" xfId="0" applyNumberFormat="1" applyFont="1" applyBorder="1" applyAlignment="1">
      <alignment vertical="center" wrapText="1"/>
    </xf>
    <xf numFmtId="177" fontId="23" fillId="0" borderId="124" xfId="0" applyNumberFormat="1" applyFont="1" applyBorder="1" applyAlignment="1">
      <alignment horizontal="right" vertical="center" wrapText="1"/>
    </xf>
    <xf numFmtId="177" fontId="23" fillId="0" borderId="125" xfId="0" applyNumberFormat="1" applyFont="1" applyBorder="1" applyAlignment="1">
      <alignment horizontal="right" vertical="center" wrapText="1"/>
    </xf>
    <xf numFmtId="177" fontId="23" fillId="0" borderId="18" xfId="0" applyNumberFormat="1" applyFont="1" applyBorder="1" applyAlignment="1">
      <alignment horizontal="right" vertical="center" wrapText="1"/>
    </xf>
    <xf numFmtId="177" fontId="23" fillId="0" borderId="31" xfId="0" applyNumberFormat="1" applyFont="1" applyBorder="1" applyAlignment="1">
      <alignment horizontal="right" vertical="center" wrapText="1"/>
    </xf>
    <xf numFmtId="49" fontId="23" fillId="0" borderId="124" xfId="0" applyNumberFormat="1" applyFont="1" applyBorder="1" applyAlignment="1">
      <alignment horizontal="right" vertical="center" wrapText="1"/>
    </xf>
    <xf numFmtId="0" fontId="23" fillId="0" borderId="124" xfId="0" applyNumberFormat="1" applyFont="1" applyBorder="1" applyAlignment="1">
      <alignment horizontal="right" vertical="center" wrapText="1"/>
    </xf>
    <xf numFmtId="177" fontId="23" fillId="0" borderId="170" xfId="0" applyNumberFormat="1" applyFont="1" applyBorder="1" applyAlignment="1">
      <alignment horizontal="right" vertical="center" wrapText="1"/>
    </xf>
    <xf numFmtId="177" fontId="23" fillId="0" borderId="150" xfId="0" applyNumberFormat="1" applyFont="1" applyBorder="1" applyAlignment="1">
      <alignment horizontal="right" vertical="center" wrapText="1"/>
    </xf>
    <xf numFmtId="177" fontId="23" fillId="0" borderId="169" xfId="0" applyNumberFormat="1" applyFont="1" applyBorder="1" applyAlignment="1">
      <alignment horizontal="right" vertical="center" wrapText="1"/>
    </xf>
    <xf numFmtId="177" fontId="23" fillId="0" borderId="167" xfId="0" applyNumberFormat="1" applyFont="1" applyBorder="1" applyAlignment="1">
      <alignment horizontal="right" vertical="center" wrapText="1"/>
    </xf>
    <xf numFmtId="49" fontId="23" fillId="0" borderId="170" xfId="0" applyNumberFormat="1" applyFont="1" applyBorder="1" applyAlignment="1">
      <alignment horizontal="right" vertical="center" wrapText="1"/>
    </xf>
    <xf numFmtId="0" fontId="22" fillId="0" borderId="200" xfId="0" applyFont="1" applyBorder="1" applyAlignment="1">
      <alignment horizontal="justify" vertical="center" wrapText="1"/>
    </xf>
    <xf numFmtId="186" fontId="23" fillId="0" borderId="165" xfId="0" applyNumberFormat="1" applyFont="1" applyBorder="1" applyAlignment="1">
      <alignment horizontal="right" vertical="center" wrapText="1"/>
    </xf>
    <xf numFmtId="186" fontId="23" fillId="0" borderId="145" xfId="0" applyNumberFormat="1" applyFont="1" applyBorder="1" applyAlignment="1">
      <alignment horizontal="right" vertical="center" wrapText="1"/>
    </xf>
    <xf numFmtId="186" fontId="23" fillId="0" borderId="164" xfId="0" applyNumberFormat="1" applyFont="1" applyBorder="1" applyAlignment="1">
      <alignment horizontal="right" vertical="center" wrapText="1"/>
    </xf>
    <xf numFmtId="186" fontId="23" fillId="0" borderId="188" xfId="0" applyNumberFormat="1" applyFont="1" applyBorder="1" applyAlignment="1">
      <alignment horizontal="right" vertical="center" wrapText="1"/>
    </xf>
    <xf numFmtId="186" fontId="23" fillId="0" borderId="97" xfId="0" applyNumberFormat="1" applyFont="1" applyBorder="1" applyAlignment="1">
      <alignment horizontal="right" vertical="center" wrapText="1"/>
    </xf>
    <xf numFmtId="179" fontId="23" fillId="0" borderId="165" xfId="0" applyNumberFormat="1" applyFont="1" applyFill="1" applyBorder="1" applyAlignment="1">
      <alignment horizontal="right" vertical="center" wrapText="1"/>
    </xf>
    <xf numFmtId="186" fontId="23" fillId="0" borderId="124" xfId="0" applyNumberFormat="1" applyFont="1" applyBorder="1" applyAlignment="1">
      <alignment horizontal="right" vertical="center" wrapText="1"/>
    </xf>
    <xf numFmtId="186" fontId="23" fillId="0" borderId="125" xfId="0" applyNumberFormat="1" applyFont="1" applyBorder="1" applyAlignment="1">
      <alignment horizontal="right" vertical="center" wrapText="1"/>
    </xf>
    <xf numFmtId="186" fontId="23" fillId="0" borderId="18" xfId="0" applyNumberFormat="1" applyFont="1" applyBorder="1" applyAlignment="1">
      <alignment horizontal="right" vertical="center" wrapText="1"/>
    </xf>
    <xf numFmtId="186" fontId="23" fillId="0" borderId="115" xfId="0" applyNumberFormat="1" applyFont="1" applyBorder="1" applyAlignment="1">
      <alignment horizontal="right" vertical="center" wrapText="1"/>
    </xf>
    <xf numFmtId="186" fontId="23" fillId="0" borderId="31" xfId="0" applyNumberFormat="1" applyFont="1" applyBorder="1" applyAlignment="1">
      <alignment horizontal="right" vertical="center" wrapText="1"/>
    </xf>
    <xf numFmtId="179" fontId="23" fillId="0" borderId="124" xfId="0" applyNumberFormat="1" applyFont="1" applyFill="1" applyBorder="1" applyAlignment="1">
      <alignment horizontal="right" vertical="center" wrapText="1"/>
    </xf>
    <xf numFmtId="0" fontId="21" fillId="0" borderId="22" xfId="0" applyFont="1" applyBorder="1" applyAlignment="1">
      <alignment vertical="center"/>
    </xf>
    <xf numFmtId="0" fontId="21" fillId="0" borderId="86" xfId="0" applyFont="1" applyBorder="1" applyAlignment="1">
      <alignment horizontal="justify" vertical="center" wrapText="1"/>
    </xf>
    <xf numFmtId="0" fontId="21" fillId="0" borderId="203" xfId="0" applyFont="1" applyBorder="1" applyAlignment="1">
      <alignment horizontal="justify" vertical="center" wrapText="1"/>
    </xf>
    <xf numFmtId="186" fontId="23" fillId="0" borderId="170" xfId="0" applyNumberFormat="1" applyFont="1" applyBorder="1" applyAlignment="1">
      <alignment horizontal="right" vertical="center" wrapText="1"/>
    </xf>
    <xf numFmtId="186" fontId="23" fillId="0" borderId="150" xfId="0" applyNumberFormat="1" applyFont="1" applyBorder="1" applyAlignment="1">
      <alignment horizontal="right" vertical="center" wrapText="1"/>
    </xf>
    <xf numFmtId="186" fontId="23" fillId="0" borderId="169" xfId="0" applyNumberFormat="1" applyFont="1" applyBorder="1" applyAlignment="1">
      <alignment horizontal="right" vertical="center" wrapText="1"/>
    </xf>
    <xf numFmtId="186" fontId="23" fillId="0" borderId="189" xfId="0" applyNumberFormat="1" applyFont="1" applyBorder="1" applyAlignment="1">
      <alignment horizontal="right" vertical="center" wrapText="1"/>
    </xf>
    <xf numFmtId="186" fontId="23" fillId="0" borderId="167" xfId="0" applyNumberFormat="1" applyFont="1" applyBorder="1" applyAlignment="1">
      <alignment horizontal="right" vertical="center" wrapText="1"/>
    </xf>
    <xf numFmtId="179" fontId="23" fillId="0" borderId="170" xfId="0" applyNumberFormat="1" applyFont="1" applyFill="1" applyBorder="1" applyAlignment="1">
      <alignment horizontal="right" vertical="center" wrapText="1"/>
    </xf>
    <xf numFmtId="0" fontId="21" fillId="0" borderId="190" xfId="0" applyFont="1" applyBorder="1" applyAlignment="1">
      <alignment vertical="center"/>
    </xf>
    <xf numFmtId="0" fontId="21" fillId="24" borderId="42" xfId="0" applyFont="1" applyFill="1" applyBorder="1" applyAlignment="1">
      <alignment horizontal="justify" vertical="center" wrapText="1"/>
    </xf>
    <xf numFmtId="0" fontId="21" fillId="24" borderId="56" xfId="0" applyFont="1" applyFill="1" applyBorder="1" applyAlignment="1">
      <alignment horizontal="justify" vertical="center" wrapText="1"/>
    </xf>
    <xf numFmtId="186" fontId="23" fillId="24" borderId="28" xfId="0" applyNumberFormat="1" applyFont="1" applyFill="1" applyBorder="1" applyAlignment="1">
      <alignment horizontal="right" vertical="center" wrapText="1"/>
    </xf>
    <xf numFmtId="186" fontId="23" fillId="24" borderId="154" xfId="0" applyNumberFormat="1" applyFont="1" applyFill="1" applyBorder="1" applyAlignment="1">
      <alignment horizontal="right" vertical="center" wrapText="1"/>
    </xf>
    <xf numFmtId="186" fontId="23" fillId="24" borderId="0" xfId="0" applyNumberFormat="1" applyFont="1" applyFill="1" applyBorder="1" applyAlignment="1">
      <alignment horizontal="right" vertical="center" wrapText="1"/>
    </xf>
    <xf numFmtId="49" fontId="23" fillId="24" borderId="117" xfId="0" applyNumberFormat="1" applyFont="1" applyFill="1" applyBorder="1" applyAlignment="1">
      <alignment horizontal="right" vertical="center" wrapText="1"/>
    </xf>
    <xf numFmtId="49" fontId="23" fillId="24" borderId="113" xfId="0" applyNumberFormat="1" applyFont="1" applyFill="1" applyBorder="1" applyAlignment="1">
      <alignment horizontal="right" vertical="center" wrapText="1"/>
    </xf>
    <xf numFmtId="49" fontId="23" fillId="24" borderId="0" xfId="0" applyNumberFormat="1" applyFont="1" applyFill="1" applyBorder="1" applyAlignment="1">
      <alignment horizontal="right" vertical="center" wrapText="1"/>
    </xf>
    <xf numFmtId="49" fontId="23" fillId="24" borderId="28" xfId="0" applyNumberFormat="1" applyFont="1" applyFill="1" applyBorder="1" applyAlignment="1">
      <alignment horizontal="right" vertical="center" wrapText="1"/>
    </xf>
    <xf numFmtId="0" fontId="21" fillId="24" borderId="41" xfId="0" applyFont="1" applyFill="1" applyBorder="1" applyAlignment="1">
      <alignment vertical="center"/>
    </xf>
    <xf numFmtId="177" fontId="23" fillId="0" borderId="28" xfId="0" applyNumberFormat="1" applyFont="1" applyBorder="1" applyAlignment="1">
      <alignment vertical="center" wrapText="1"/>
    </xf>
    <xf numFmtId="177" fontId="23" fillId="0" borderId="154" xfId="0" applyNumberFormat="1" applyFont="1" applyBorder="1" applyAlignment="1">
      <alignment vertical="center" wrapText="1"/>
    </xf>
    <xf numFmtId="177" fontId="23" fillId="0" borderId="0" xfId="0" applyNumberFormat="1" applyFont="1" applyBorder="1" applyAlignment="1">
      <alignment vertical="center" wrapText="1"/>
    </xf>
    <xf numFmtId="177" fontId="23" fillId="0" borderId="117" xfId="0" applyNumberFormat="1" applyFont="1" applyBorder="1" applyAlignment="1">
      <alignment vertical="center" wrapText="1"/>
    </xf>
    <xf numFmtId="177" fontId="23" fillId="0" borderId="113" xfId="0" applyNumberFormat="1" applyFont="1" applyBorder="1" applyAlignment="1">
      <alignment vertical="center" wrapText="1"/>
    </xf>
    <xf numFmtId="177" fontId="23" fillId="0" borderId="204" xfId="0" applyNumberFormat="1" applyFont="1" applyFill="1" applyBorder="1" applyAlignment="1">
      <alignment vertical="center" wrapText="1"/>
    </xf>
    <xf numFmtId="177" fontId="23" fillId="0" borderId="188" xfId="0" applyNumberFormat="1" applyFont="1" applyBorder="1" applyAlignment="1">
      <alignment horizontal="right" vertical="center" wrapText="1"/>
    </xf>
    <xf numFmtId="177" fontId="23" fillId="0" borderId="165" xfId="0" applyNumberFormat="1" applyFont="1" applyFill="1" applyBorder="1" applyAlignment="1">
      <alignment horizontal="right" vertical="center" wrapText="1"/>
    </xf>
    <xf numFmtId="177" fontId="23" fillId="0" borderId="115" xfId="0" applyNumberFormat="1" applyFont="1" applyBorder="1" applyAlignment="1">
      <alignment horizontal="right" vertical="center" wrapText="1"/>
    </xf>
    <xf numFmtId="177" fontId="23" fillId="0" borderId="124" xfId="0" applyNumberFormat="1" applyFont="1" applyFill="1" applyBorder="1" applyAlignment="1">
      <alignment horizontal="right" vertical="center" wrapText="1"/>
    </xf>
    <xf numFmtId="177" fontId="23" fillId="0" borderId="189" xfId="0" applyNumberFormat="1" applyFont="1" applyBorder="1" applyAlignment="1">
      <alignment horizontal="right" vertical="center" wrapText="1"/>
    </xf>
    <xf numFmtId="177" fontId="23" fillId="0" borderId="170" xfId="0" applyNumberFormat="1" applyFont="1" applyFill="1" applyBorder="1" applyAlignment="1">
      <alignment horizontal="right" vertical="center" wrapText="1"/>
    </xf>
    <xf numFmtId="177" fontId="23" fillId="24" borderId="28" xfId="0" applyNumberFormat="1" applyFont="1" applyFill="1" applyBorder="1" applyAlignment="1">
      <alignment horizontal="right" vertical="center" wrapText="1"/>
    </xf>
    <xf numFmtId="177" fontId="23" fillId="24" borderId="154" xfId="0" applyNumberFormat="1" applyFont="1" applyFill="1" applyBorder="1" applyAlignment="1">
      <alignment horizontal="right" vertical="center" wrapText="1"/>
    </xf>
    <xf numFmtId="177" fontId="23" fillId="24" borderId="0" xfId="0" applyNumberFormat="1" applyFont="1" applyFill="1" applyBorder="1" applyAlignment="1">
      <alignment horizontal="right" vertical="center" wrapText="1"/>
    </xf>
    <xf numFmtId="177" fontId="23" fillId="24" borderId="117" xfId="0" applyNumberFormat="1" applyFont="1" applyFill="1" applyBorder="1" applyAlignment="1">
      <alignment horizontal="right" vertical="center" wrapText="1"/>
    </xf>
    <xf numFmtId="177" fontId="23" fillId="24" borderId="113" xfId="0" applyNumberFormat="1" applyFont="1" applyFill="1" applyBorder="1" applyAlignment="1">
      <alignment horizontal="right" vertical="center" wrapText="1"/>
    </xf>
    <xf numFmtId="179" fontId="23" fillId="0" borderId="72" xfId="0" applyNumberFormat="1" applyFont="1" applyBorder="1" applyAlignment="1">
      <alignment horizontal="right" vertical="center" wrapText="1"/>
    </xf>
    <xf numFmtId="179" fontId="23" fillId="0" borderId="148" xfId="0" applyNumberFormat="1" applyFont="1" applyBorder="1" applyAlignment="1">
      <alignment horizontal="right" vertical="center" wrapText="1"/>
    </xf>
    <xf numFmtId="179" fontId="23" fillId="0" borderId="68" xfId="0" applyNumberFormat="1" applyFont="1" applyBorder="1" applyAlignment="1">
      <alignment horizontal="right" vertical="center" wrapText="1"/>
    </xf>
    <xf numFmtId="179" fontId="23" fillId="0" borderId="162" xfId="0" applyNumberFormat="1" applyFont="1" applyBorder="1" applyAlignment="1">
      <alignment horizontal="right" vertical="center" wrapText="1"/>
    </xf>
    <xf numFmtId="179" fontId="23" fillId="0" borderId="119" xfId="0" applyNumberFormat="1" applyFont="1" applyBorder="1" applyAlignment="1">
      <alignment horizontal="right" vertical="center" wrapText="1"/>
    </xf>
    <xf numFmtId="179" fontId="23" fillId="0" borderId="162" xfId="0" applyNumberFormat="1" applyFont="1" applyFill="1" applyBorder="1" applyAlignment="1">
      <alignment horizontal="right" vertical="center" wrapText="1"/>
    </xf>
    <xf numFmtId="179" fontId="23" fillId="0" borderId="115" xfId="0" applyNumberFormat="1" applyFont="1" applyBorder="1" applyAlignment="1">
      <alignment horizontal="right" vertical="center" wrapText="1"/>
    </xf>
    <xf numFmtId="0" fontId="21" fillId="0" borderId="205" xfId="0" applyFont="1" applyBorder="1" applyAlignment="1">
      <alignment vertical="center"/>
    </xf>
    <xf numFmtId="179" fontId="23" fillId="0" borderId="122" xfId="0" applyNumberFormat="1" applyFont="1" applyBorder="1" applyAlignment="1">
      <alignment horizontal="right" vertical="center" wrapText="1"/>
    </xf>
    <xf numFmtId="0" fontId="21" fillId="0" borderId="123" xfId="0" applyFont="1" applyBorder="1" applyAlignment="1">
      <alignment vertical="center"/>
    </xf>
    <xf numFmtId="0" fontId="21" fillId="0" borderId="206" xfId="0" applyFont="1" applyBorder="1" applyAlignment="1">
      <alignment horizontal="justify" vertical="center" wrapText="1"/>
    </xf>
    <xf numFmtId="179" fontId="23" fillId="0" borderId="127" xfId="0" applyNumberFormat="1" applyFont="1" applyBorder="1" applyAlignment="1">
      <alignment horizontal="right" vertical="center" wrapText="1"/>
    </xf>
    <xf numFmtId="179" fontId="23" fillId="0" borderId="128" xfId="0" applyNumberFormat="1" applyFont="1" applyBorder="1" applyAlignment="1">
      <alignment horizontal="right" vertical="center" wrapText="1"/>
    </xf>
    <xf numFmtId="179" fontId="23" fillId="0" borderId="126" xfId="0" applyNumberFormat="1" applyFont="1" applyBorder="1" applyAlignment="1">
      <alignment horizontal="right" vertical="center" wrapText="1"/>
    </xf>
    <xf numFmtId="179" fontId="23" fillId="0" borderId="176" xfId="0" applyNumberFormat="1" applyFont="1" applyBorder="1" applyAlignment="1">
      <alignment horizontal="right" vertical="center" wrapText="1"/>
    </xf>
    <xf numFmtId="179" fontId="23" fillId="0" borderId="172" xfId="0" applyNumberFormat="1" applyFont="1" applyBorder="1" applyAlignment="1">
      <alignment horizontal="right" vertical="center" wrapText="1"/>
    </xf>
    <xf numFmtId="179" fontId="23" fillId="0" borderId="127" xfId="0" applyNumberFormat="1" applyFont="1" applyFill="1" applyBorder="1" applyAlignment="1">
      <alignment horizontal="right" vertical="center" wrapText="1"/>
    </xf>
    <xf numFmtId="0" fontId="21" fillId="0" borderId="8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1" fillId="0" borderId="152" xfId="0" applyFont="1" applyBorder="1" applyAlignment="1">
      <alignment horizontal="right" vertical="center"/>
    </xf>
    <xf numFmtId="176" fontId="23" fillId="0" borderId="33" xfId="48" applyNumberFormat="1" applyFont="1" applyBorder="1" applyAlignment="1">
      <alignment horizontal="right" vertical="center"/>
    </xf>
    <xf numFmtId="176" fontId="23" fillId="0" borderId="153" xfId="48" applyNumberFormat="1" applyFont="1" applyBorder="1" applyAlignment="1">
      <alignment horizontal="right" vertical="center"/>
    </xf>
    <xf numFmtId="176" fontId="23" fillId="0" borderId="106" xfId="48" applyNumberFormat="1" applyFont="1" applyBorder="1" applyAlignment="1">
      <alignment horizontal="right" vertical="center"/>
    </xf>
    <xf numFmtId="176" fontId="23" fillId="0" borderId="199" xfId="48" applyNumberFormat="1" applyFont="1" applyBorder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176" fontId="23" fillId="0" borderId="207" xfId="48" applyNumberFormat="1" applyFont="1" applyBorder="1" applyAlignment="1">
      <alignment horizontal="right" vertical="center"/>
    </xf>
    <xf numFmtId="176" fontId="23" fillId="0" borderId="208" xfId="48" applyNumberFormat="1" applyFont="1" applyBorder="1" applyAlignment="1">
      <alignment horizontal="right" vertical="center"/>
    </xf>
    <xf numFmtId="176" fontId="23" fillId="0" borderId="124" xfId="48" applyNumberFormat="1" applyFont="1" applyBorder="1" applyAlignment="1">
      <alignment horizontal="right" vertical="center"/>
    </xf>
    <xf numFmtId="176" fontId="23" fillId="0" borderId="115" xfId="48" applyNumberFormat="1" applyFont="1" applyBorder="1" applyAlignment="1">
      <alignment horizontal="right" vertical="center"/>
    </xf>
    <xf numFmtId="176" fontId="23" fillId="0" borderId="22" xfId="48" applyNumberFormat="1" applyFont="1" applyBorder="1" applyAlignment="1">
      <alignment horizontal="right" vertical="center"/>
    </xf>
    <xf numFmtId="176" fontId="23" fillId="0" borderId="74" xfId="48" applyNumberFormat="1" applyFont="1" applyBorder="1" applyAlignment="1">
      <alignment horizontal="right" vertical="center"/>
    </xf>
    <xf numFmtId="176" fontId="23" fillId="0" borderId="123" xfId="48" applyNumberFormat="1" applyFont="1" applyBorder="1" applyAlignment="1">
      <alignment horizontal="right" vertical="center"/>
    </xf>
    <xf numFmtId="0" fontId="21" fillId="0" borderId="174" xfId="0" applyFont="1" applyBorder="1" applyAlignment="1">
      <alignment horizontal="right" vertical="center"/>
    </xf>
    <xf numFmtId="176" fontId="23" fillId="0" borderId="48" xfId="48" applyNumberFormat="1" applyFont="1" applyBorder="1" applyAlignment="1">
      <alignment horizontal="right" vertical="center"/>
    </xf>
    <xf numFmtId="176" fontId="23" fillId="0" borderId="120" xfId="48" applyNumberFormat="1" applyFont="1" applyBorder="1" applyAlignment="1">
      <alignment horizontal="right" vertical="center"/>
    </xf>
    <xf numFmtId="176" fontId="23" fillId="0" borderId="112" xfId="48" applyNumberFormat="1" applyFont="1" applyBorder="1" applyAlignment="1">
      <alignment horizontal="right" vertical="center"/>
    </xf>
    <xf numFmtId="176" fontId="23" fillId="0" borderId="47" xfId="48" applyNumberFormat="1" applyFont="1" applyBorder="1" applyAlignment="1">
      <alignment horizontal="right" vertical="center"/>
    </xf>
    <xf numFmtId="176" fontId="23" fillId="0" borderId="34" xfId="48" applyNumberFormat="1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176" fontId="23" fillId="0" borderId="28" xfId="48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1" fillId="0" borderId="48" xfId="0" applyFont="1" applyBorder="1" applyAlignment="1">
      <alignment vertical="center"/>
    </xf>
    <xf numFmtId="176" fontId="23" fillId="0" borderId="209" xfId="48" applyNumberFormat="1" applyFont="1" applyBorder="1" applyAlignment="1">
      <alignment horizontal="right" vertical="center"/>
    </xf>
    <xf numFmtId="176" fontId="38" fillId="0" borderId="18" xfId="48" applyNumberFormat="1" applyFont="1" applyBorder="1" applyAlignment="1">
      <alignment horizontal="center" vertical="center"/>
    </xf>
    <xf numFmtId="176" fontId="38" fillId="0" borderId="115" xfId="48" applyNumberFormat="1" applyFont="1" applyBorder="1" applyAlignment="1">
      <alignment vertical="center"/>
    </xf>
    <xf numFmtId="176" fontId="38" fillId="0" borderId="115" xfId="48" applyNumberFormat="1" applyFont="1" applyBorder="1" applyAlignment="1">
      <alignment horizontal="center" vertical="center"/>
    </xf>
    <xf numFmtId="176" fontId="38" fillId="0" borderId="22" xfId="48" applyNumberFormat="1" applyFont="1" applyBorder="1" applyAlignment="1">
      <alignment vertical="center"/>
    </xf>
    <xf numFmtId="176" fontId="38" fillId="0" borderId="22" xfId="48" applyNumberFormat="1" applyFont="1" applyBorder="1" applyAlignment="1">
      <alignment horizontal="center" vertical="center"/>
    </xf>
    <xf numFmtId="0" fontId="21" fillId="0" borderId="122" xfId="0" applyFont="1" applyBorder="1" applyAlignment="1">
      <alignment vertical="center"/>
    </xf>
    <xf numFmtId="176" fontId="38" fillId="0" borderId="48" xfId="48" applyNumberFormat="1" applyFont="1" applyBorder="1" applyAlignment="1">
      <alignment horizontal="center" vertical="center"/>
    </xf>
    <xf numFmtId="176" fontId="38" fillId="0" borderId="48" xfId="48" applyNumberFormat="1" applyFont="1" applyBorder="1" applyAlignment="1">
      <alignment vertical="center"/>
    </xf>
    <xf numFmtId="176" fontId="38" fillId="0" borderId="176" xfId="48" applyNumberFormat="1" applyFont="1" applyBorder="1" applyAlignment="1">
      <alignment horizontal="center" vertical="center"/>
    </xf>
    <xf numFmtId="176" fontId="38" fillId="0" borderId="112" xfId="48" applyNumberFormat="1" applyFont="1" applyBorder="1" applyAlignment="1">
      <alignment vertical="center"/>
    </xf>
    <xf numFmtId="176" fontId="38" fillId="0" borderId="47" xfId="48" applyNumberFormat="1" applyFont="1" applyBorder="1" applyAlignment="1">
      <alignment horizontal="center" vertical="center"/>
    </xf>
    <xf numFmtId="38" fontId="38" fillId="0" borderId="0" xfId="48" applyFont="1" applyBorder="1" applyAlignment="1">
      <alignment vertical="center"/>
    </xf>
    <xf numFmtId="176" fontId="23" fillId="0" borderId="33" xfId="0" applyNumberFormat="1" applyFont="1" applyBorder="1" applyAlignment="1">
      <alignment horizontal="right" vertical="center"/>
    </xf>
    <xf numFmtId="176" fontId="23" fillId="0" borderId="153" xfId="0" applyNumberFormat="1" applyFont="1" applyBorder="1" applyAlignment="1">
      <alignment horizontal="right" vertical="center"/>
    </xf>
    <xf numFmtId="176" fontId="23" fillId="0" borderId="106" xfId="0" applyNumberFormat="1" applyFont="1" applyBorder="1" applyAlignment="1">
      <alignment horizontal="right" vertical="center"/>
    </xf>
    <xf numFmtId="176" fontId="23" fillId="0" borderId="115" xfId="0" applyNumberFormat="1" applyFont="1" applyBorder="1" applyAlignment="1">
      <alignment horizontal="right" vertical="center"/>
    </xf>
    <xf numFmtId="176" fontId="38" fillId="0" borderId="18" xfId="48" applyNumberFormat="1" applyFont="1" applyBorder="1" applyAlignment="1">
      <alignment vertical="center"/>
    </xf>
    <xf numFmtId="176" fontId="23" fillId="0" borderId="0" xfId="48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4" fillId="0" borderId="1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41" xfId="67" applyFont="1" applyBorder="1" applyAlignment="1">
      <alignment horizontal="center" vertical="center" wrapText="1"/>
      <protection/>
    </xf>
    <xf numFmtId="0" fontId="22" fillId="0" borderId="47" xfId="67" applyFont="1" applyBorder="1" applyAlignment="1">
      <alignment horizontal="center" vertical="center" wrapText="1"/>
      <protection/>
    </xf>
    <xf numFmtId="0" fontId="21" fillId="0" borderId="0" xfId="67" applyFont="1" applyBorder="1" applyAlignment="1">
      <alignment horizontal="center" vertical="center" wrapText="1"/>
      <protection/>
    </xf>
    <xf numFmtId="0" fontId="21" fillId="0" borderId="48" xfId="67" applyFont="1" applyBorder="1">
      <alignment vertical="center"/>
      <protection/>
    </xf>
    <xf numFmtId="0" fontId="21" fillId="0" borderId="90" xfId="67" applyFont="1" applyBorder="1" applyAlignment="1">
      <alignment horizontal="center" vertical="center" wrapText="1"/>
      <protection/>
    </xf>
    <xf numFmtId="0" fontId="21" fillId="0" borderId="108" xfId="67" applyFont="1" applyBorder="1" applyAlignment="1">
      <alignment horizontal="center" vertical="center"/>
      <protection/>
    </xf>
    <xf numFmtId="0" fontId="21" fillId="0" borderId="43" xfId="67" applyFont="1" applyBorder="1" applyAlignment="1">
      <alignment horizontal="center" vertical="center" wrapText="1"/>
      <protection/>
    </xf>
    <xf numFmtId="0" fontId="21" fillId="0" borderId="36" xfId="67" applyFont="1" applyBorder="1" applyAlignment="1">
      <alignment horizontal="center" vertical="center" wrapText="1"/>
      <protection/>
    </xf>
    <xf numFmtId="0" fontId="21" fillId="0" borderId="45" xfId="67" applyFont="1" applyBorder="1" applyAlignment="1">
      <alignment horizontal="center" vertical="center" wrapText="1"/>
      <protection/>
    </xf>
    <xf numFmtId="0" fontId="21" fillId="0" borderId="40" xfId="67" applyFont="1" applyBorder="1" applyAlignment="1">
      <alignment horizontal="center" vertical="center" wrapText="1"/>
      <protection/>
    </xf>
    <xf numFmtId="0" fontId="22" fillId="0" borderId="0" xfId="67" applyFont="1" applyFill="1" applyBorder="1" applyAlignment="1">
      <alignment horizontal="center" vertical="top" wrapText="1"/>
      <protection/>
    </xf>
    <xf numFmtId="0" fontId="21" fillId="0" borderId="210" xfId="67" applyFont="1" applyFill="1" applyBorder="1" applyAlignment="1">
      <alignment horizontal="center" vertical="center"/>
      <protection/>
    </xf>
    <xf numFmtId="0" fontId="21" fillId="0" borderId="183" xfId="67" applyFont="1" applyFill="1" applyBorder="1" applyAlignment="1">
      <alignment horizontal="center" vertical="center"/>
      <protection/>
    </xf>
    <xf numFmtId="0" fontId="21" fillId="0" borderId="185" xfId="67" applyFont="1" applyFill="1" applyBorder="1" applyAlignment="1">
      <alignment horizontal="center" vertical="center"/>
      <protection/>
    </xf>
    <xf numFmtId="0" fontId="21" fillId="0" borderId="16" xfId="67" applyFont="1" applyFill="1" applyBorder="1" applyAlignment="1">
      <alignment horizontal="center" vertical="center" wrapText="1"/>
      <protection/>
    </xf>
    <xf numFmtId="0" fontId="21" fillId="0" borderId="49" xfId="67" applyFont="1" applyFill="1" applyBorder="1" applyAlignment="1">
      <alignment horizontal="center" vertical="center"/>
      <protection/>
    </xf>
    <xf numFmtId="0" fontId="21" fillId="0" borderId="49" xfId="67" applyFont="1" applyFill="1" applyBorder="1" applyAlignment="1">
      <alignment horizontal="center" vertical="center" wrapText="1"/>
      <protection/>
    </xf>
    <xf numFmtId="0" fontId="21" fillId="0" borderId="42" xfId="67" applyFont="1" applyBorder="1" applyAlignment="1">
      <alignment horizontal="center" vertical="center" wrapText="1"/>
      <protection/>
    </xf>
    <xf numFmtId="0" fontId="21" fillId="0" borderId="34" xfId="67" applyFont="1" applyBorder="1">
      <alignment vertical="center"/>
      <protection/>
    </xf>
    <xf numFmtId="0" fontId="21" fillId="0" borderId="0" xfId="67" applyFont="1" applyFill="1" applyAlignment="1">
      <alignment horizontal="right" vertical="center"/>
      <protection/>
    </xf>
    <xf numFmtId="0" fontId="21" fillId="0" borderId="0" xfId="67" applyFont="1" applyFill="1" applyBorder="1" applyAlignment="1">
      <alignment horizontal="right" vertical="center"/>
      <protection/>
    </xf>
    <xf numFmtId="0" fontId="0" fillId="0" borderId="211" xfId="67" applyBorder="1" applyAlignment="1">
      <alignment horizontal="center" vertical="center"/>
      <protection/>
    </xf>
    <xf numFmtId="0" fontId="0" fillId="0" borderId="212" xfId="67" applyBorder="1" applyAlignment="1">
      <alignment horizontal="center" vertical="center"/>
      <protection/>
    </xf>
    <xf numFmtId="0" fontId="0" fillId="0" borderId="213" xfId="67" applyBorder="1" applyAlignment="1">
      <alignment horizontal="center" vertical="center"/>
      <protection/>
    </xf>
    <xf numFmtId="58" fontId="30" fillId="0" borderId="11" xfId="67" applyNumberFormat="1" applyFont="1" applyFill="1" applyBorder="1" applyAlignment="1">
      <alignment horizontal="center" vertical="center"/>
      <protection/>
    </xf>
    <xf numFmtId="58" fontId="30" fillId="0" borderId="55" xfId="67" applyNumberFormat="1" applyFont="1" applyFill="1" applyBorder="1" applyAlignment="1">
      <alignment horizontal="center" vertical="center"/>
      <protection/>
    </xf>
    <xf numFmtId="58" fontId="30" fillId="0" borderId="50" xfId="67" applyNumberFormat="1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>
      <alignment horizontal="center" vertical="center"/>
      <protection/>
    </xf>
    <xf numFmtId="0" fontId="30" fillId="0" borderId="55" xfId="67" applyFont="1" applyFill="1" applyBorder="1" applyAlignment="1">
      <alignment horizontal="center" vertical="center"/>
      <protection/>
    </xf>
    <xf numFmtId="0" fontId="21" fillId="0" borderId="214" xfId="67" applyFont="1" applyBorder="1" applyAlignment="1">
      <alignment horizontal="center" vertical="center"/>
      <protection/>
    </xf>
    <xf numFmtId="0" fontId="21" fillId="0" borderId="130" xfId="67" applyFont="1" applyBorder="1" applyAlignment="1">
      <alignment horizontal="center" vertical="center"/>
      <protection/>
    </xf>
    <xf numFmtId="0" fontId="21" fillId="0" borderId="131" xfId="67" applyFont="1" applyBorder="1" applyAlignment="1">
      <alignment horizontal="center" vertical="center"/>
      <protection/>
    </xf>
    <xf numFmtId="0" fontId="21" fillId="0" borderId="199" xfId="67" applyFont="1" applyFill="1" applyBorder="1" applyAlignment="1">
      <alignment horizontal="center" vertical="center" wrapText="1"/>
      <protection/>
    </xf>
    <xf numFmtId="0" fontId="21" fillId="0" borderId="47" xfId="67" applyFont="1" applyFill="1" applyBorder="1" applyAlignment="1">
      <alignment horizontal="center" vertical="center" wrapText="1"/>
      <protection/>
    </xf>
    <xf numFmtId="0" fontId="21" fillId="0" borderId="215" xfId="67" applyFont="1" applyFill="1" applyBorder="1" applyAlignment="1">
      <alignment horizontal="center" vertical="center"/>
      <protection/>
    </xf>
    <xf numFmtId="0" fontId="21" fillId="0" borderId="216" xfId="67" applyFont="1" applyFill="1" applyBorder="1" applyAlignment="1">
      <alignment horizontal="center" vertical="center"/>
      <protection/>
    </xf>
    <xf numFmtId="0" fontId="21" fillId="0" borderId="217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 wrapText="1"/>
      <protection/>
    </xf>
    <xf numFmtId="0" fontId="22" fillId="0" borderId="48" xfId="67" applyFont="1" applyFill="1" applyBorder="1" applyAlignment="1">
      <alignment horizontal="center" vertical="center"/>
      <protection/>
    </xf>
    <xf numFmtId="0" fontId="22" fillId="0" borderId="27" xfId="67" applyFont="1" applyFill="1" applyBorder="1" applyAlignment="1">
      <alignment horizontal="center" vertical="center" wrapText="1"/>
      <protection/>
    </xf>
    <xf numFmtId="0" fontId="22" fillId="0" borderId="35" xfId="67" applyFont="1" applyFill="1" applyBorder="1" applyAlignment="1">
      <alignment horizontal="center" vertical="center" wrapText="1"/>
      <protection/>
    </xf>
    <xf numFmtId="0" fontId="22" fillId="0" borderId="41" xfId="67" applyFont="1" applyFill="1" applyBorder="1" applyAlignment="1">
      <alignment horizontal="center" vertical="center" wrapText="1"/>
      <protection/>
    </xf>
    <xf numFmtId="0" fontId="22" fillId="0" borderId="47" xfId="67" applyFont="1" applyFill="1" applyBorder="1" applyAlignment="1">
      <alignment horizontal="center" vertical="center" wrapText="1"/>
      <protection/>
    </xf>
    <xf numFmtId="0" fontId="21" fillId="0" borderId="50" xfId="0" applyFont="1" applyBorder="1" applyAlignment="1">
      <alignment horizontal="center" vertical="center"/>
    </xf>
    <xf numFmtId="0" fontId="21" fillId="0" borderId="218" xfId="0" applyFont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17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77" fontId="21" fillId="0" borderId="83" xfId="0" applyNumberFormat="1" applyFont="1" applyBorder="1" applyAlignment="1">
      <alignment horizontal="center" vertical="center"/>
    </xf>
    <xf numFmtId="177" fontId="21" fillId="0" borderId="173" xfId="0" applyNumberFormat="1" applyFont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209" xfId="0" applyFont="1" applyFill="1" applyBorder="1" applyAlignment="1">
      <alignment horizontal="center" vertical="center"/>
    </xf>
    <xf numFmtId="0" fontId="21" fillId="0" borderId="219" xfId="0" applyFont="1" applyFill="1" applyBorder="1" applyAlignment="1">
      <alignment horizontal="center" vertical="center"/>
    </xf>
    <xf numFmtId="0" fontId="21" fillId="0" borderId="158" xfId="0" applyFont="1" applyBorder="1" applyAlignment="1">
      <alignment horizontal="center"/>
    </xf>
    <xf numFmtId="0" fontId="21" fillId="0" borderId="186" xfId="0" applyFont="1" applyBorder="1" applyAlignment="1">
      <alignment horizontal="center"/>
    </xf>
    <xf numFmtId="0" fontId="21" fillId="0" borderId="134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/>
    </xf>
    <xf numFmtId="0" fontId="21" fillId="0" borderId="220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/>
    </xf>
    <xf numFmtId="0" fontId="21" fillId="0" borderId="188" xfId="0" applyFont="1" applyBorder="1" applyAlignment="1">
      <alignment horizontal="center" vertical="center"/>
    </xf>
    <xf numFmtId="0" fontId="21" fillId="0" borderId="134" xfId="0" applyFont="1" applyFill="1" applyBorder="1" applyAlignment="1">
      <alignment horizontal="center" vertical="center"/>
    </xf>
    <xf numFmtId="0" fontId="21" fillId="0" borderId="154" xfId="0" applyFont="1" applyFill="1" applyBorder="1" applyAlignment="1">
      <alignment horizontal="center" vertical="center"/>
    </xf>
    <xf numFmtId="0" fontId="21" fillId="0" borderId="22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right" vertical="center"/>
    </xf>
    <xf numFmtId="0" fontId="21" fillId="0" borderId="114" xfId="0" applyFont="1" applyFill="1" applyBorder="1" applyAlignment="1">
      <alignment horizontal="right" vertical="center"/>
    </xf>
    <xf numFmtId="0" fontId="21" fillId="0" borderId="34" xfId="0" applyFont="1" applyFill="1" applyBorder="1" applyAlignment="1">
      <alignment horizontal="right" vertical="center"/>
    </xf>
    <xf numFmtId="0" fontId="21" fillId="0" borderId="17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197" xfId="0" applyFont="1" applyBorder="1" applyAlignment="1">
      <alignment horizontal="center" vertical="center"/>
    </xf>
    <xf numFmtId="0" fontId="21" fillId="0" borderId="15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7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0" fillId="0" borderId="106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21" fillId="0" borderId="106" xfId="0" applyFont="1" applyBorder="1" applyAlignment="1">
      <alignment horizontal="center" vertical="center"/>
    </xf>
    <xf numFmtId="0" fontId="21" fillId="0" borderId="19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horizontal="right" vertical="center"/>
    </xf>
    <xf numFmtId="0" fontId="21" fillId="0" borderId="114" xfId="0" applyFont="1" applyBorder="1" applyAlignment="1">
      <alignment horizontal="right" vertical="center"/>
    </xf>
    <xf numFmtId="0" fontId="21" fillId="0" borderId="10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vertical="center"/>
    </xf>
    <xf numFmtId="0" fontId="21" fillId="0" borderId="19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21" fillId="0" borderId="42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56" fontId="21" fillId="0" borderId="33" xfId="0" applyNumberFormat="1" applyFont="1" applyBorder="1" applyAlignment="1">
      <alignment horizontal="center" vertical="center"/>
    </xf>
    <xf numFmtId="176" fontId="21" fillId="0" borderId="136" xfId="0" applyNumberFormat="1" applyFont="1" applyFill="1" applyBorder="1" applyAlignment="1">
      <alignment horizontal="right" vertical="center"/>
    </xf>
    <xf numFmtId="176" fontId="21" fillId="0" borderId="140" xfId="0" applyNumberFormat="1" applyFont="1" applyFill="1" applyBorder="1" applyAlignment="1">
      <alignment horizontal="right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76" fontId="21" fillId="0" borderId="154" xfId="0" applyNumberFormat="1" applyFont="1" applyBorder="1" applyAlignment="1">
      <alignment vertical="center"/>
    </xf>
    <xf numFmtId="176" fontId="21" fillId="0" borderId="220" xfId="0" applyNumberFormat="1" applyFont="1" applyBorder="1" applyAlignment="1">
      <alignment vertical="center"/>
    </xf>
    <xf numFmtId="176" fontId="21" fillId="0" borderId="154" xfId="0" applyNumberFormat="1" applyFont="1" applyFill="1" applyBorder="1" applyAlignment="1">
      <alignment vertical="center"/>
    </xf>
    <xf numFmtId="176" fontId="21" fillId="0" borderId="220" xfId="0" applyNumberFormat="1" applyFont="1" applyFill="1" applyBorder="1" applyAlignment="1">
      <alignment vertical="center"/>
    </xf>
    <xf numFmtId="176" fontId="21" fillId="0" borderId="154" xfId="0" applyNumberFormat="1" applyFont="1" applyFill="1" applyBorder="1" applyAlignment="1">
      <alignment horizontal="right" vertical="center"/>
    </xf>
    <xf numFmtId="176" fontId="21" fillId="0" borderId="22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48" xfId="0" applyNumberFormat="1" applyFont="1" applyFill="1" applyBorder="1" applyAlignment="1">
      <alignment horizontal="right" vertical="center"/>
    </xf>
    <xf numFmtId="176" fontId="21" fillId="0" borderId="155" xfId="0" applyNumberFormat="1" applyFont="1" applyFill="1" applyBorder="1" applyAlignment="1">
      <alignment horizontal="right" vertical="center"/>
    </xf>
    <xf numFmtId="176" fontId="21" fillId="0" borderId="221" xfId="0" applyNumberFormat="1" applyFont="1" applyFill="1" applyBorder="1" applyAlignment="1">
      <alignment horizontal="right" vertical="center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17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176" fontId="21" fillId="0" borderId="134" xfId="0" applyNumberFormat="1" applyFont="1" applyBorder="1" applyAlignment="1">
      <alignment vertical="center"/>
    </xf>
    <xf numFmtId="176" fontId="21" fillId="0" borderId="138" xfId="0" applyNumberFormat="1" applyFont="1" applyBorder="1" applyAlignment="1">
      <alignment vertical="center"/>
    </xf>
    <xf numFmtId="176" fontId="21" fillId="0" borderId="134" xfId="0" applyNumberFormat="1" applyFont="1" applyFill="1" applyBorder="1" applyAlignment="1">
      <alignment vertical="center"/>
    </xf>
    <xf numFmtId="176" fontId="21" fillId="0" borderId="138" xfId="0" applyNumberFormat="1" applyFont="1" applyFill="1" applyBorder="1" applyAlignment="1">
      <alignment vertical="center"/>
    </xf>
    <xf numFmtId="176" fontId="21" fillId="0" borderId="134" xfId="0" applyNumberFormat="1" applyFont="1" applyFill="1" applyBorder="1" applyAlignment="1">
      <alignment horizontal="right" vertical="center"/>
    </xf>
    <xf numFmtId="176" fontId="21" fillId="0" borderId="138" xfId="0" applyNumberFormat="1" applyFont="1" applyFill="1" applyBorder="1" applyAlignment="1">
      <alignment horizontal="right" vertical="center"/>
    </xf>
    <xf numFmtId="176" fontId="21" fillId="0" borderId="135" xfId="0" applyNumberFormat="1" applyFont="1" applyFill="1" applyBorder="1" applyAlignment="1">
      <alignment horizontal="right" vertical="center"/>
    </xf>
    <xf numFmtId="176" fontId="21" fillId="0" borderId="139" xfId="0" applyNumberFormat="1" applyFont="1" applyFill="1" applyBorder="1" applyAlignment="1">
      <alignment horizontal="right" vertical="center"/>
    </xf>
    <xf numFmtId="0" fontId="21" fillId="0" borderId="156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18" xfId="0" applyFont="1" applyBorder="1" applyAlignment="1">
      <alignment horizontal="center" vertical="center" wrapText="1"/>
    </xf>
    <xf numFmtId="0" fontId="21" fillId="0" borderId="197" xfId="0" applyFont="1" applyBorder="1" applyAlignment="1">
      <alignment horizontal="center" vertical="center" wrapText="1"/>
    </xf>
    <xf numFmtId="0" fontId="21" fillId="0" borderId="152" xfId="0" applyFont="1" applyBorder="1" applyAlignment="1">
      <alignment horizontal="center" vertical="center" wrapText="1"/>
    </xf>
    <xf numFmtId="0" fontId="21" fillId="0" borderId="175" xfId="0" applyFont="1" applyBorder="1" applyAlignment="1">
      <alignment horizontal="left" vertical="center"/>
    </xf>
    <xf numFmtId="0" fontId="21" fillId="0" borderId="135" xfId="0" applyFont="1" applyBorder="1" applyAlignment="1">
      <alignment horizontal="left" vertical="center"/>
    </xf>
    <xf numFmtId="0" fontId="21" fillId="0" borderId="74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86" xfId="0" applyFont="1" applyBorder="1" applyAlignment="1">
      <alignment horizontal="left" vertical="center"/>
    </xf>
    <xf numFmtId="0" fontId="24" fillId="0" borderId="139" xfId="0" applyFont="1" applyBorder="1" applyAlignment="1">
      <alignment horizontal="left" vertical="center"/>
    </xf>
    <xf numFmtId="0" fontId="21" fillId="0" borderId="76" xfId="0" applyFont="1" applyBorder="1" applyAlignment="1">
      <alignment horizontal="left" vertical="center"/>
    </xf>
    <xf numFmtId="0" fontId="21" fillId="0" borderId="142" xfId="0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0" borderId="125" xfId="0" applyNumberFormat="1" applyFont="1" applyBorder="1" applyAlignment="1">
      <alignment horizontal="right" vertical="center"/>
    </xf>
    <xf numFmtId="0" fontId="21" fillId="0" borderId="86" xfId="0" applyFont="1" applyBorder="1" applyAlignment="1">
      <alignment horizontal="left" vertical="center"/>
    </xf>
    <xf numFmtId="0" fontId="21" fillId="0" borderId="139" xfId="0" applyFont="1" applyBorder="1" applyAlignment="1">
      <alignment horizontal="left" vertical="center"/>
    </xf>
    <xf numFmtId="0" fontId="21" fillId="0" borderId="175" xfId="0" applyNumberFormat="1" applyFont="1" applyBorder="1" applyAlignment="1">
      <alignment horizontal="left" vertical="center"/>
    </xf>
    <xf numFmtId="0" fontId="21" fillId="0" borderId="135" xfId="0" applyNumberFormat="1" applyFont="1" applyBorder="1" applyAlignment="1">
      <alignment horizontal="left" vertical="center"/>
    </xf>
    <xf numFmtId="0" fontId="21" fillId="0" borderId="197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32" xfId="0" applyFont="1" applyBorder="1" applyAlignment="1">
      <alignment horizontal="center" vertical="center"/>
    </xf>
    <xf numFmtId="0" fontId="21" fillId="0" borderId="153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21" fillId="0" borderId="22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76" xfId="0" applyFont="1" applyBorder="1" applyAlignment="1">
      <alignment horizontal="left" vertical="center" wrapText="1"/>
    </xf>
    <xf numFmtId="0" fontId="21" fillId="0" borderId="142" xfId="0" applyFont="1" applyBorder="1" applyAlignment="1">
      <alignment horizontal="left" vertical="center" wrapText="1"/>
    </xf>
    <xf numFmtId="0" fontId="21" fillId="0" borderId="175" xfId="0" applyFont="1" applyBorder="1" applyAlignment="1">
      <alignment horizontal="left" vertical="center" wrapText="1"/>
    </xf>
    <xf numFmtId="0" fontId="21" fillId="0" borderId="135" xfId="0" applyFont="1" applyBorder="1" applyAlignment="1">
      <alignment horizontal="left" vertical="center" wrapText="1"/>
    </xf>
    <xf numFmtId="179" fontId="30" fillId="0" borderId="132" xfId="0" applyNumberFormat="1" applyFont="1" applyBorder="1" applyAlignment="1">
      <alignment horizontal="center" vertical="center" wrapText="1"/>
    </xf>
    <xf numFmtId="179" fontId="30" fillId="0" borderId="220" xfId="0" applyNumberFormat="1" applyFont="1" applyBorder="1" applyAlignment="1">
      <alignment horizontal="center" vertical="center" wrapText="1"/>
    </xf>
    <xf numFmtId="179" fontId="22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179" fontId="30" fillId="0" borderId="133" xfId="0" applyNumberFormat="1" applyFont="1" applyFill="1" applyBorder="1" applyAlignment="1">
      <alignment horizontal="center" vertical="center" wrapText="1"/>
    </xf>
    <xf numFmtId="179" fontId="30" fillId="0" borderId="221" xfId="0" applyNumberFormat="1" applyFont="1" applyFill="1" applyBorder="1" applyAlignment="1">
      <alignment horizontal="center" vertical="center" wrapText="1"/>
    </xf>
    <xf numFmtId="0" fontId="21" fillId="0" borderId="86" xfId="0" applyFont="1" applyBorder="1" applyAlignment="1">
      <alignment horizontal="left" vertical="center" wrapText="1"/>
    </xf>
    <xf numFmtId="0" fontId="21" fillId="0" borderId="139" xfId="0" applyFont="1" applyBorder="1" applyAlignment="1">
      <alignment horizontal="left" vertical="center" wrapText="1"/>
    </xf>
    <xf numFmtId="0" fontId="30" fillId="0" borderId="197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179" fontId="30" fillId="0" borderId="132" xfId="0" applyNumberFormat="1" applyFont="1" applyBorder="1" applyAlignment="1">
      <alignment horizontal="center" vertical="center"/>
    </xf>
    <xf numFmtId="179" fontId="30" fillId="0" borderId="220" xfId="0" applyNumberFormat="1" applyFont="1" applyBorder="1" applyAlignment="1">
      <alignment horizontal="center" vertical="center"/>
    </xf>
    <xf numFmtId="179" fontId="22" fillId="0" borderId="33" xfId="0" applyNumberFormat="1" applyFont="1" applyBorder="1" applyAlignment="1">
      <alignment horizontal="center" vertical="center"/>
    </xf>
    <xf numFmtId="179" fontId="30" fillId="0" borderId="133" xfId="0" applyNumberFormat="1" applyFont="1" applyFill="1" applyBorder="1" applyAlignment="1">
      <alignment horizontal="center" vertical="center"/>
    </xf>
    <xf numFmtId="179" fontId="30" fillId="0" borderId="221" xfId="0" applyNumberFormat="1" applyFont="1" applyFill="1" applyBorder="1" applyAlignment="1">
      <alignment horizontal="center" vertical="center"/>
    </xf>
    <xf numFmtId="0" fontId="30" fillId="0" borderId="197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1" fillId="0" borderId="222" xfId="0" applyFont="1" applyBorder="1" applyAlignment="1">
      <alignment horizontal="center" vertical="center" wrapText="1"/>
    </xf>
    <xf numFmtId="0" fontId="21" fillId="0" borderId="22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18" xfId="0" applyFont="1" applyBorder="1" applyAlignment="1">
      <alignment horizontal="center" vertical="center" wrapText="1"/>
    </xf>
    <xf numFmtId="0" fontId="21" fillId="0" borderId="224" xfId="0" applyFont="1" applyBorder="1" applyAlignment="1">
      <alignment horizontal="center" vertical="center" wrapText="1"/>
    </xf>
    <xf numFmtId="0" fontId="21" fillId="0" borderId="165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124" xfId="0" applyFont="1" applyBorder="1" applyAlignment="1">
      <alignment horizontal="center" vertical="center" wrapText="1"/>
    </xf>
    <xf numFmtId="0" fontId="21" fillId="0" borderId="127" xfId="0" applyFont="1" applyBorder="1" applyAlignment="1">
      <alignment horizontal="center" vertical="center" wrapText="1"/>
    </xf>
    <xf numFmtId="0" fontId="21" fillId="0" borderId="173" xfId="0" applyFont="1" applyBorder="1" applyAlignment="1">
      <alignment horizontal="center" vertical="center" wrapText="1"/>
    </xf>
    <xf numFmtId="0" fontId="21" fillId="0" borderId="210" xfId="0" applyFont="1" applyBorder="1" applyAlignment="1">
      <alignment horizontal="left" vertical="center" wrapText="1"/>
    </xf>
    <xf numFmtId="0" fontId="21" fillId="0" borderId="183" xfId="0" applyFont="1" applyBorder="1" applyAlignment="1">
      <alignment horizontal="left" vertical="center" wrapText="1"/>
    </xf>
    <xf numFmtId="0" fontId="21" fillId="0" borderId="183" xfId="0" applyFont="1" applyBorder="1" applyAlignment="1">
      <alignment horizontal="left" vertical="center"/>
    </xf>
    <xf numFmtId="0" fontId="21" fillId="0" borderId="225" xfId="0" applyFont="1" applyBorder="1" applyAlignment="1">
      <alignment horizontal="left" vertical="center"/>
    </xf>
    <xf numFmtId="0" fontId="21" fillId="0" borderId="156" xfId="0" applyFont="1" applyBorder="1" applyAlignment="1">
      <alignment horizontal="left" vertical="center"/>
    </xf>
    <xf numFmtId="0" fontId="21" fillId="0" borderId="170" xfId="0" applyFont="1" applyBorder="1" applyAlignment="1">
      <alignment horizontal="center" vertical="center" wrapText="1"/>
    </xf>
    <xf numFmtId="0" fontId="21" fillId="0" borderId="168" xfId="0" applyFont="1" applyBorder="1" applyAlignment="1">
      <alignment horizontal="center" vertical="center" wrapText="1"/>
    </xf>
    <xf numFmtId="0" fontId="21" fillId="0" borderId="153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120" xfId="0" applyFont="1" applyBorder="1" applyAlignment="1">
      <alignment horizontal="center" vertical="center" wrapText="1"/>
    </xf>
    <xf numFmtId="0" fontId="21" fillId="0" borderId="112" xfId="0" applyFont="1" applyBorder="1" applyAlignment="1">
      <alignment horizontal="center" vertical="center" wrapText="1"/>
    </xf>
    <xf numFmtId="0" fontId="21" fillId="0" borderId="153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79" fontId="22" fillId="0" borderId="127" xfId="0" applyNumberFormat="1" applyFont="1" applyBorder="1" applyAlignment="1">
      <alignment horizontal="center" vertical="center" wrapText="1"/>
    </xf>
    <xf numFmtId="179" fontId="22" fillId="0" borderId="100" xfId="0" applyNumberFormat="1" applyFont="1" applyBorder="1" applyAlignment="1">
      <alignment horizontal="center" vertical="center" wrapText="1"/>
    </xf>
    <xf numFmtId="179" fontId="22" fillId="0" borderId="126" xfId="0" applyNumberFormat="1" applyFont="1" applyBorder="1" applyAlignment="1">
      <alignment horizontal="center" vertical="center" wrapText="1"/>
    </xf>
    <xf numFmtId="179" fontId="22" fillId="0" borderId="176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74" xfId="0" applyFont="1" applyBorder="1" applyAlignment="1">
      <alignment horizontal="center" vertical="center" wrapText="1"/>
    </xf>
    <xf numFmtId="0" fontId="21" fillId="0" borderId="198" xfId="0" applyFont="1" applyBorder="1" applyAlignment="1">
      <alignment horizontal="center" vertical="center" wrapText="1"/>
    </xf>
    <xf numFmtId="0" fontId="21" fillId="0" borderId="195" xfId="0" applyFont="1" applyBorder="1" applyAlignment="1">
      <alignment horizontal="center" vertical="center" wrapText="1"/>
    </xf>
    <xf numFmtId="179" fontId="23" fillId="0" borderId="31" xfId="0" applyNumberFormat="1" applyFont="1" applyBorder="1" applyAlignment="1">
      <alignment horizontal="right" vertical="center" wrapText="1"/>
    </xf>
    <xf numFmtId="179" fontId="23" fillId="0" borderId="124" xfId="0" applyNumberFormat="1" applyFont="1" applyFill="1" applyBorder="1" applyAlignment="1">
      <alignment vertical="center" wrapText="1"/>
    </xf>
    <xf numFmtId="0" fontId="21" fillId="0" borderId="197" xfId="0" applyFont="1" applyBorder="1" applyAlignment="1">
      <alignment horizontal="left" vertical="center" wrapText="1"/>
    </xf>
    <xf numFmtId="0" fontId="21" fillId="0" borderId="152" xfId="0" applyFont="1" applyBorder="1" applyAlignment="1">
      <alignment horizontal="left" vertical="center" wrapText="1"/>
    </xf>
    <xf numFmtId="0" fontId="21" fillId="0" borderId="156" xfId="0" applyFont="1" applyBorder="1" applyAlignment="1">
      <alignment horizontal="left" vertical="center" wrapText="1"/>
    </xf>
    <xf numFmtId="0" fontId="21" fillId="0" borderId="226" xfId="0" applyFont="1" applyBorder="1" applyAlignment="1">
      <alignment horizontal="left" vertical="center" shrinkToFit="1"/>
    </xf>
    <xf numFmtId="0" fontId="21" fillId="0" borderId="161" xfId="0" applyFont="1" applyBorder="1" applyAlignment="1">
      <alignment horizontal="left" vertical="center" shrinkToFit="1"/>
    </xf>
    <xf numFmtId="179" fontId="23" fillId="0" borderId="18" xfId="0" applyNumberFormat="1" applyFont="1" applyBorder="1" applyAlignment="1">
      <alignment horizontal="right" vertical="center" wrapText="1"/>
    </xf>
    <xf numFmtId="0" fontId="21" fillId="0" borderId="132" xfId="0" applyFont="1" applyBorder="1" applyAlignment="1">
      <alignment horizontal="center" vertical="center" wrapText="1"/>
    </xf>
    <xf numFmtId="0" fontId="21" fillId="0" borderId="220" xfId="0" applyFont="1" applyBorder="1" applyAlignment="1">
      <alignment horizontal="center" vertical="center" wrapText="1"/>
    </xf>
    <xf numFmtId="0" fontId="21" fillId="0" borderId="193" xfId="0" applyFont="1" applyBorder="1" applyAlignment="1">
      <alignment horizontal="center" vertical="center" wrapText="1"/>
    </xf>
    <xf numFmtId="0" fontId="21" fillId="0" borderId="227" xfId="0" applyFont="1" applyBorder="1" applyAlignment="1">
      <alignment horizontal="center" vertical="center" wrapText="1"/>
    </xf>
    <xf numFmtId="0" fontId="21" fillId="0" borderId="192" xfId="0" applyFont="1" applyBorder="1" applyAlignment="1">
      <alignment horizontal="center" vertical="center" wrapText="1"/>
    </xf>
    <xf numFmtId="0" fontId="21" fillId="0" borderId="19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179" fontId="22" fillId="0" borderId="172" xfId="0" applyNumberFormat="1" applyFont="1" applyBorder="1" applyAlignment="1">
      <alignment horizontal="center" vertical="center" wrapText="1"/>
    </xf>
    <xf numFmtId="0" fontId="21" fillId="0" borderId="228" xfId="0" applyFont="1" applyBorder="1" applyAlignment="1">
      <alignment horizontal="center" vertical="center" wrapText="1"/>
    </xf>
    <xf numFmtId="0" fontId="21" fillId="0" borderId="229" xfId="0" applyFont="1" applyBorder="1" applyAlignment="1">
      <alignment horizontal="center" vertical="center" wrapText="1"/>
    </xf>
    <xf numFmtId="0" fontId="21" fillId="0" borderId="230" xfId="0" applyFont="1" applyBorder="1" applyAlignment="1">
      <alignment horizontal="center" vertical="center" wrapText="1"/>
    </xf>
    <xf numFmtId="0" fontId="21" fillId="0" borderId="20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/>
    </xf>
    <xf numFmtId="176" fontId="23" fillId="0" borderId="137" xfId="0" applyNumberFormat="1" applyFont="1" applyBorder="1" applyAlignment="1">
      <alignment vertical="center"/>
    </xf>
    <xf numFmtId="180" fontId="23" fillId="0" borderId="162" xfId="0" applyNumberFormat="1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_市勢要覧2012原稿10-19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P11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114300</xdr:rowOff>
    </xdr:from>
    <xdr:to>
      <xdr:col>3</xdr:col>
      <xdr:colOff>276225</xdr:colOff>
      <xdr:row>5</xdr:row>
      <xdr:rowOff>342900</xdr:rowOff>
    </xdr:to>
    <xdr:sp>
      <xdr:nvSpPr>
        <xdr:cNvPr id="1" name="Oval 1"/>
        <xdr:cNvSpPr>
          <a:spLocks/>
        </xdr:cNvSpPr>
      </xdr:nvSpPr>
      <xdr:spPr>
        <a:xfrm>
          <a:off x="2486025" y="130492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4</xdr:row>
      <xdr:rowOff>295275</xdr:rowOff>
    </xdr:from>
    <xdr:to>
      <xdr:col>7</xdr:col>
      <xdr:colOff>295275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905375" y="1104900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38100</xdr:colOff>
      <xdr:row>4</xdr:row>
      <xdr:rowOff>304800</xdr:rowOff>
    </xdr:from>
    <xdr:to>
      <xdr:col>9</xdr:col>
      <xdr:colOff>285750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838825" y="111442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4</xdr:row>
      <xdr:rowOff>295275</xdr:rowOff>
    </xdr:from>
    <xdr:to>
      <xdr:col>18</xdr:col>
      <xdr:colOff>295275</xdr:colOff>
      <xdr:row>5</xdr:row>
      <xdr:rowOff>152400</xdr:rowOff>
    </xdr:to>
    <xdr:sp>
      <xdr:nvSpPr>
        <xdr:cNvPr id="4" name="Oval 4"/>
        <xdr:cNvSpPr>
          <a:spLocks/>
        </xdr:cNvSpPr>
      </xdr:nvSpPr>
      <xdr:spPr>
        <a:xfrm>
          <a:off x="12277725" y="1104900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15</xdr:row>
      <xdr:rowOff>57150</xdr:rowOff>
    </xdr:from>
    <xdr:to>
      <xdr:col>4</xdr:col>
      <xdr:colOff>180975</xdr:colOff>
      <xdr:row>16</xdr:row>
      <xdr:rowOff>161925</xdr:rowOff>
    </xdr:to>
    <xdr:sp>
      <xdr:nvSpPr>
        <xdr:cNvPr id="1" name="右中かっこ 4"/>
        <xdr:cNvSpPr>
          <a:spLocks/>
        </xdr:cNvSpPr>
      </xdr:nvSpPr>
      <xdr:spPr>
        <a:xfrm>
          <a:off x="3028950" y="3190875"/>
          <a:ext cx="85725" cy="314325"/>
        </a:xfrm>
        <a:prstGeom prst="rightBr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57150</xdr:rowOff>
    </xdr:from>
    <xdr:to>
      <xdr:col>3</xdr:col>
      <xdr:colOff>180975</xdr:colOff>
      <xdr:row>16</xdr:row>
      <xdr:rowOff>161925</xdr:rowOff>
    </xdr:to>
    <xdr:sp>
      <xdr:nvSpPr>
        <xdr:cNvPr id="2" name="右中かっこ 5"/>
        <xdr:cNvSpPr>
          <a:spLocks/>
        </xdr:cNvSpPr>
      </xdr:nvSpPr>
      <xdr:spPr>
        <a:xfrm>
          <a:off x="2286000" y="3190875"/>
          <a:ext cx="85725" cy="314325"/>
        </a:xfrm>
        <a:prstGeom prst="rightBr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>
      <xdr:nvSpPr>
        <xdr:cNvPr id="1" name="直線コネクタ 13"/>
        <xdr:cNvSpPr>
          <a:spLocks/>
        </xdr:cNvSpPr>
      </xdr:nvSpPr>
      <xdr:spPr>
        <a:xfrm>
          <a:off x="0" y="3448050"/>
          <a:ext cx="8896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Normal="90" zoomScaleSheetLayoutView="100" zoomScalePageLayoutView="0" workbookViewId="0" topLeftCell="A1">
      <selection activeCell="A39" sqref="A39"/>
    </sheetView>
  </sheetViews>
  <sheetFormatPr defaultColWidth="9.00390625" defaultRowHeight="13.5"/>
  <cols>
    <col min="1" max="1" width="15.625" style="1" customWidth="1"/>
    <col min="2" max="2" width="11.875" style="1" customWidth="1"/>
    <col min="3" max="4" width="10.625" style="1" customWidth="1"/>
    <col min="5" max="5" width="11.875" style="1" customWidth="1"/>
    <col min="6" max="6" width="4.625" style="2" customWidth="1"/>
    <col min="7" max="7" width="15.625" style="1" customWidth="1"/>
    <col min="8" max="8" width="11.875" style="1" customWidth="1"/>
    <col min="9" max="10" width="10.625" style="1" customWidth="1"/>
    <col min="11" max="11" width="11.875" style="1" customWidth="1"/>
    <col min="12" max="16384" width="9.00390625" style="1" customWidth="1"/>
  </cols>
  <sheetData>
    <row r="1" spans="1:11" ht="16.5" customHeight="1">
      <c r="A1" s="3" t="s">
        <v>288</v>
      </c>
      <c r="B1" s="4"/>
      <c r="C1" s="3"/>
      <c r="D1" s="3"/>
      <c r="E1" s="5"/>
      <c r="F1" s="1"/>
      <c r="G1" s="6"/>
      <c r="H1" s="7"/>
      <c r="I1" s="6"/>
      <c r="J1" s="6"/>
      <c r="K1" s="8" t="s">
        <v>166</v>
      </c>
    </row>
    <row r="2" spans="1:11" ht="13.5" customHeight="1">
      <c r="A2" s="9" t="s">
        <v>410</v>
      </c>
      <c r="B2" s="10" t="s">
        <v>332</v>
      </c>
      <c r="C2" s="11" t="s">
        <v>29</v>
      </c>
      <c r="D2" s="10" t="s">
        <v>111</v>
      </c>
      <c r="E2" s="12" t="s">
        <v>290</v>
      </c>
      <c r="F2" s="1"/>
      <c r="G2" s="9" t="s">
        <v>451</v>
      </c>
      <c r="H2" s="10" t="s">
        <v>332</v>
      </c>
      <c r="I2" s="11" t="s">
        <v>29</v>
      </c>
      <c r="J2" s="10" t="s">
        <v>111</v>
      </c>
      <c r="K2" s="12" t="s">
        <v>290</v>
      </c>
    </row>
    <row r="3" spans="1:11" ht="13.5" customHeight="1">
      <c r="A3" s="13" t="s">
        <v>350</v>
      </c>
      <c r="B3" s="14">
        <v>151</v>
      </c>
      <c r="C3" s="15">
        <v>71</v>
      </c>
      <c r="D3" s="14">
        <v>80</v>
      </c>
      <c r="E3" s="16">
        <v>38</v>
      </c>
      <c r="F3" s="1"/>
      <c r="G3" s="13" t="s">
        <v>364</v>
      </c>
      <c r="H3" s="14">
        <v>189</v>
      </c>
      <c r="I3" s="15">
        <v>92</v>
      </c>
      <c r="J3" s="14">
        <v>97</v>
      </c>
      <c r="K3" s="16">
        <v>55</v>
      </c>
    </row>
    <row r="4" spans="1:11" ht="13.5" customHeight="1">
      <c r="A4" s="17" t="s">
        <v>72</v>
      </c>
      <c r="B4" s="18">
        <v>175</v>
      </c>
      <c r="C4" s="19">
        <v>81</v>
      </c>
      <c r="D4" s="18">
        <v>94</v>
      </c>
      <c r="E4" s="20">
        <v>45</v>
      </c>
      <c r="F4" s="1"/>
      <c r="G4" s="17" t="s">
        <v>135</v>
      </c>
      <c r="H4" s="18">
        <v>337</v>
      </c>
      <c r="I4" s="19">
        <v>160</v>
      </c>
      <c r="J4" s="18">
        <v>177</v>
      </c>
      <c r="K4" s="20">
        <v>102</v>
      </c>
    </row>
    <row r="5" spans="1:11" ht="13.5" customHeight="1">
      <c r="A5" s="17" t="s">
        <v>123</v>
      </c>
      <c r="B5" s="18">
        <v>58</v>
      </c>
      <c r="C5" s="19">
        <v>30</v>
      </c>
      <c r="D5" s="18">
        <v>28</v>
      </c>
      <c r="E5" s="20">
        <v>18</v>
      </c>
      <c r="F5" s="1"/>
      <c r="G5" s="17" t="s">
        <v>339</v>
      </c>
      <c r="H5" s="18">
        <v>724</v>
      </c>
      <c r="I5" s="19">
        <v>363</v>
      </c>
      <c r="J5" s="18">
        <v>361</v>
      </c>
      <c r="K5" s="20">
        <v>239</v>
      </c>
    </row>
    <row r="6" spans="1:11" ht="13.5" customHeight="1">
      <c r="A6" s="17" t="s">
        <v>359</v>
      </c>
      <c r="B6" s="18">
        <v>34</v>
      </c>
      <c r="C6" s="19">
        <v>13</v>
      </c>
      <c r="D6" s="18">
        <v>21</v>
      </c>
      <c r="E6" s="20">
        <v>11</v>
      </c>
      <c r="F6" s="1"/>
      <c r="G6" s="17" t="s">
        <v>465</v>
      </c>
      <c r="H6" s="18">
        <v>189</v>
      </c>
      <c r="I6" s="19">
        <v>102</v>
      </c>
      <c r="J6" s="18">
        <v>87</v>
      </c>
      <c r="K6" s="20">
        <v>66</v>
      </c>
    </row>
    <row r="7" spans="1:11" ht="13.5" customHeight="1">
      <c r="A7" s="17" t="s">
        <v>317</v>
      </c>
      <c r="B7" s="18">
        <v>35</v>
      </c>
      <c r="C7" s="19">
        <v>16</v>
      </c>
      <c r="D7" s="18">
        <v>19</v>
      </c>
      <c r="E7" s="20">
        <v>10</v>
      </c>
      <c r="F7" s="1"/>
      <c r="G7" s="17" t="s">
        <v>300</v>
      </c>
      <c r="H7" s="18">
        <v>1157</v>
      </c>
      <c r="I7" s="19">
        <v>529</v>
      </c>
      <c r="J7" s="18">
        <v>628</v>
      </c>
      <c r="K7" s="20">
        <v>350</v>
      </c>
    </row>
    <row r="8" spans="1:11" ht="13.5" customHeight="1">
      <c r="A8" s="13" t="s">
        <v>326</v>
      </c>
      <c r="B8" s="14">
        <v>47</v>
      </c>
      <c r="C8" s="15">
        <v>20</v>
      </c>
      <c r="D8" s="14">
        <v>27</v>
      </c>
      <c r="E8" s="16">
        <v>19</v>
      </c>
      <c r="F8" s="1"/>
      <c r="G8" s="17" t="s">
        <v>145</v>
      </c>
      <c r="H8" s="18">
        <v>132</v>
      </c>
      <c r="I8" s="19">
        <v>70</v>
      </c>
      <c r="J8" s="18">
        <v>62</v>
      </c>
      <c r="K8" s="20">
        <v>42</v>
      </c>
    </row>
    <row r="9" spans="1:11" ht="13.5" customHeight="1">
      <c r="A9" s="21" t="s">
        <v>393</v>
      </c>
      <c r="B9" s="22">
        <v>2211</v>
      </c>
      <c r="C9" s="23">
        <v>1067</v>
      </c>
      <c r="D9" s="22">
        <v>1144</v>
      </c>
      <c r="E9" s="24">
        <v>669</v>
      </c>
      <c r="F9" s="1"/>
      <c r="G9" s="17" t="s">
        <v>126</v>
      </c>
      <c r="H9" s="18">
        <v>232</v>
      </c>
      <c r="I9" s="19">
        <v>121</v>
      </c>
      <c r="J9" s="18">
        <v>111</v>
      </c>
      <c r="K9" s="20">
        <v>73</v>
      </c>
    </row>
    <row r="10" spans="6:11" ht="13.5" customHeight="1">
      <c r="F10" s="1"/>
      <c r="G10" s="17" t="s">
        <v>292</v>
      </c>
      <c r="H10" s="18">
        <v>41</v>
      </c>
      <c r="I10" s="19">
        <v>20</v>
      </c>
      <c r="J10" s="18">
        <v>21</v>
      </c>
      <c r="K10" s="20">
        <v>13</v>
      </c>
    </row>
    <row r="11" spans="1:11" ht="13.5" customHeight="1">
      <c r="A11" s="9" t="s">
        <v>36</v>
      </c>
      <c r="B11" s="10" t="s">
        <v>332</v>
      </c>
      <c r="C11" s="11" t="s">
        <v>29</v>
      </c>
      <c r="D11" s="10" t="s">
        <v>111</v>
      </c>
      <c r="E11" s="12" t="s">
        <v>290</v>
      </c>
      <c r="F11" s="1"/>
      <c r="G11" s="17" t="s">
        <v>210</v>
      </c>
      <c r="H11" s="18">
        <v>28</v>
      </c>
      <c r="I11" s="19">
        <v>13</v>
      </c>
      <c r="J11" s="18">
        <v>15</v>
      </c>
      <c r="K11" s="20">
        <v>7</v>
      </c>
    </row>
    <row r="12" spans="1:11" ht="13.5" customHeight="1">
      <c r="A12" s="13" t="s">
        <v>454</v>
      </c>
      <c r="B12" s="14">
        <v>166</v>
      </c>
      <c r="C12" s="25">
        <v>74</v>
      </c>
      <c r="D12" s="14">
        <v>92</v>
      </c>
      <c r="E12" s="16">
        <v>48</v>
      </c>
      <c r="F12" s="1"/>
      <c r="G12" s="17" t="s">
        <v>50</v>
      </c>
      <c r="H12" s="18">
        <v>211</v>
      </c>
      <c r="I12" s="19">
        <v>109</v>
      </c>
      <c r="J12" s="18">
        <v>102</v>
      </c>
      <c r="K12" s="20">
        <v>59</v>
      </c>
    </row>
    <row r="13" spans="1:11" ht="13.5" customHeight="1">
      <c r="A13" s="17" t="s">
        <v>397</v>
      </c>
      <c r="B13" s="26">
        <v>82</v>
      </c>
      <c r="C13" s="19">
        <v>45</v>
      </c>
      <c r="D13" s="26">
        <v>37</v>
      </c>
      <c r="E13" s="20">
        <v>26</v>
      </c>
      <c r="F13" s="1"/>
      <c r="G13" s="17" t="s">
        <v>79</v>
      </c>
      <c r="H13" s="18">
        <v>30</v>
      </c>
      <c r="I13" s="19">
        <v>14</v>
      </c>
      <c r="J13" s="18">
        <v>16</v>
      </c>
      <c r="K13" s="20">
        <v>11</v>
      </c>
    </row>
    <row r="14" spans="1:11" ht="13.5" customHeight="1">
      <c r="A14" s="17" t="s">
        <v>412</v>
      </c>
      <c r="B14" s="26">
        <v>115</v>
      </c>
      <c r="C14" s="19">
        <v>52</v>
      </c>
      <c r="D14" s="26">
        <v>63</v>
      </c>
      <c r="E14" s="20">
        <v>37</v>
      </c>
      <c r="F14" s="1"/>
      <c r="G14" s="17" t="s">
        <v>6</v>
      </c>
      <c r="H14" s="18">
        <v>410</v>
      </c>
      <c r="I14" s="19">
        <v>194</v>
      </c>
      <c r="J14" s="18">
        <v>216</v>
      </c>
      <c r="K14" s="20">
        <v>124</v>
      </c>
    </row>
    <row r="15" spans="1:11" ht="13.5" customHeight="1">
      <c r="A15" s="17" t="s">
        <v>213</v>
      </c>
      <c r="B15" s="26">
        <v>361</v>
      </c>
      <c r="C15" s="19">
        <v>163</v>
      </c>
      <c r="D15" s="26">
        <v>198</v>
      </c>
      <c r="E15" s="20">
        <v>134</v>
      </c>
      <c r="F15" s="1"/>
      <c r="G15" s="13" t="s">
        <v>376</v>
      </c>
      <c r="H15" s="14">
        <v>158</v>
      </c>
      <c r="I15" s="15">
        <v>77</v>
      </c>
      <c r="J15" s="14">
        <v>81</v>
      </c>
      <c r="K15" s="16">
        <v>51</v>
      </c>
    </row>
    <row r="16" spans="1:11" ht="13.5" customHeight="1">
      <c r="A16" s="17" t="s">
        <v>180</v>
      </c>
      <c r="B16" s="26">
        <v>36</v>
      </c>
      <c r="C16" s="19">
        <v>18</v>
      </c>
      <c r="D16" s="26">
        <v>18</v>
      </c>
      <c r="E16" s="20">
        <v>10</v>
      </c>
      <c r="F16" s="1"/>
      <c r="G16" s="21" t="s">
        <v>393</v>
      </c>
      <c r="H16" s="27">
        <v>3838</v>
      </c>
      <c r="I16" s="28">
        <f>SUM(I3:I15)</f>
        <v>1864</v>
      </c>
      <c r="J16" s="27">
        <f>SUM(J3:J15)</f>
        <v>1974</v>
      </c>
      <c r="K16" s="29">
        <v>1192</v>
      </c>
    </row>
    <row r="17" spans="1:6" ht="13.5" customHeight="1">
      <c r="A17" s="17" t="s">
        <v>81</v>
      </c>
      <c r="B17" s="26">
        <v>131</v>
      </c>
      <c r="C17" s="19">
        <v>57</v>
      </c>
      <c r="D17" s="26">
        <v>74</v>
      </c>
      <c r="E17" s="20">
        <v>39</v>
      </c>
      <c r="F17" s="1"/>
    </row>
    <row r="18" spans="1:11" ht="13.5" customHeight="1">
      <c r="A18" s="17" t="s">
        <v>452</v>
      </c>
      <c r="B18" s="26">
        <v>118</v>
      </c>
      <c r="C18" s="19">
        <v>67</v>
      </c>
      <c r="D18" s="26">
        <v>51</v>
      </c>
      <c r="E18" s="20">
        <v>20</v>
      </c>
      <c r="F18" s="1"/>
      <c r="G18" s="6"/>
      <c r="H18" s="30"/>
      <c r="I18" s="30"/>
      <c r="J18" s="30"/>
      <c r="K18" s="30"/>
    </row>
    <row r="19" spans="1:11" ht="13.5" customHeight="1">
      <c r="A19" s="17" t="s">
        <v>177</v>
      </c>
      <c r="B19" s="26">
        <v>113</v>
      </c>
      <c r="C19" s="19">
        <v>56</v>
      </c>
      <c r="D19" s="26">
        <v>57</v>
      </c>
      <c r="E19" s="20">
        <v>36</v>
      </c>
      <c r="F19" s="1"/>
      <c r="G19" s="6"/>
      <c r="H19" s="30"/>
      <c r="I19" s="30"/>
      <c r="J19" s="30"/>
      <c r="K19" s="30"/>
    </row>
    <row r="20" spans="1:11" ht="13.5" customHeight="1">
      <c r="A20" s="17" t="s">
        <v>459</v>
      </c>
      <c r="B20" s="26">
        <v>544</v>
      </c>
      <c r="C20" s="19">
        <v>249</v>
      </c>
      <c r="D20" s="26">
        <v>295</v>
      </c>
      <c r="E20" s="20">
        <v>172</v>
      </c>
      <c r="F20" s="1"/>
      <c r="G20" s="6"/>
      <c r="H20" s="30"/>
      <c r="I20" s="30"/>
      <c r="J20" s="30"/>
      <c r="K20" s="30"/>
    </row>
    <row r="21" spans="1:11" ht="13.5" customHeight="1">
      <c r="A21" s="17" t="s">
        <v>312</v>
      </c>
      <c r="B21" s="26">
        <v>758</v>
      </c>
      <c r="C21" s="19">
        <v>359</v>
      </c>
      <c r="D21" s="26">
        <v>399</v>
      </c>
      <c r="E21" s="20">
        <v>261</v>
      </c>
      <c r="F21" s="1"/>
      <c r="G21" s="6"/>
      <c r="H21" s="30"/>
      <c r="I21" s="30"/>
      <c r="J21" s="30"/>
      <c r="K21" s="30"/>
    </row>
    <row r="22" spans="1:6" ht="13.5" customHeight="1">
      <c r="A22" s="17" t="s">
        <v>344</v>
      </c>
      <c r="B22" s="26">
        <v>723</v>
      </c>
      <c r="C22" s="19">
        <v>349</v>
      </c>
      <c r="D22" s="26">
        <v>374</v>
      </c>
      <c r="E22" s="20">
        <v>258</v>
      </c>
      <c r="F22" s="1"/>
    </row>
    <row r="23" spans="1:11" ht="13.5" customHeight="1">
      <c r="A23" s="17" t="s">
        <v>377</v>
      </c>
      <c r="B23" s="26">
        <v>327</v>
      </c>
      <c r="C23" s="19">
        <v>157</v>
      </c>
      <c r="D23" s="26">
        <v>170</v>
      </c>
      <c r="E23" s="20">
        <v>129</v>
      </c>
      <c r="F23" s="1"/>
      <c r="G23" s="6"/>
      <c r="H23" s="30"/>
      <c r="I23" s="30"/>
      <c r="J23" s="30"/>
      <c r="K23" s="8" t="s">
        <v>166</v>
      </c>
    </row>
    <row r="24" spans="1:11" ht="13.5" customHeight="1">
      <c r="A24" s="17" t="s">
        <v>470</v>
      </c>
      <c r="B24" s="26">
        <v>1013</v>
      </c>
      <c r="C24" s="19">
        <v>478</v>
      </c>
      <c r="D24" s="26">
        <v>535</v>
      </c>
      <c r="E24" s="20">
        <v>369</v>
      </c>
      <c r="F24" s="1"/>
      <c r="G24" s="9" t="s">
        <v>435</v>
      </c>
      <c r="H24" s="31" t="s">
        <v>332</v>
      </c>
      <c r="I24" s="32" t="s">
        <v>29</v>
      </c>
      <c r="J24" s="33" t="s">
        <v>111</v>
      </c>
      <c r="K24" s="12" t="s">
        <v>241</v>
      </c>
    </row>
    <row r="25" spans="1:11" ht="13.5" customHeight="1">
      <c r="A25" s="17" t="s">
        <v>21</v>
      </c>
      <c r="B25" s="26">
        <v>999</v>
      </c>
      <c r="C25" s="19">
        <v>438</v>
      </c>
      <c r="D25" s="26">
        <v>561</v>
      </c>
      <c r="E25" s="20">
        <v>362</v>
      </c>
      <c r="F25" s="1"/>
      <c r="G25" s="34" t="s">
        <v>277</v>
      </c>
      <c r="H25" s="35">
        <v>2465</v>
      </c>
      <c r="I25" s="36">
        <v>1150</v>
      </c>
      <c r="J25" s="37">
        <v>1315</v>
      </c>
      <c r="K25" s="16">
        <v>844</v>
      </c>
    </row>
    <row r="26" spans="1:11" ht="13.5" customHeight="1">
      <c r="A26" s="17" t="s">
        <v>97</v>
      </c>
      <c r="B26" s="26">
        <v>382</v>
      </c>
      <c r="C26" s="19">
        <v>177</v>
      </c>
      <c r="D26" s="26">
        <v>205</v>
      </c>
      <c r="E26" s="20">
        <v>156</v>
      </c>
      <c r="F26" s="1"/>
      <c r="G26" s="38" t="s">
        <v>380</v>
      </c>
      <c r="H26" s="39">
        <v>7418</v>
      </c>
      <c r="I26" s="40">
        <v>3475</v>
      </c>
      <c r="J26" s="41">
        <v>3943</v>
      </c>
      <c r="K26" s="20">
        <v>3013</v>
      </c>
    </row>
    <row r="27" spans="1:11" ht="13.5" customHeight="1">
      <c r="A27" s="13" t="s">
        <v>130</v>
      </c>
      <c r="B27" s="14">
        <v>787</v>
      </c>
      <c r="C27" s="15">
        <v>366</v>
      </c>
      <c r="D27" s="14">
        <v>421</v>
      </c>
      <c r="E27" s="16">
        <v>259</v>
      </c>
      <c r="F27" s="1"/>
      <c r="G27" s="38" t="s">
        <v>383</v>
      </c>
      <c r="H27" s="39">
        <v>5518</v>
      </c>
      <c r="I27" s="40">
        <v>2604</v>
      </c>
      <c r="J27" s="41">
        <v>2914</v>
      </c>
      <c r="K27" s="20">
        <v>1959</v>
      </c>
    </row>
    <row r="28" spans="1:11" ht="13.5" customHeight="1">
      <c r="A28" s="21" t="s">
        <v>393</v>
      </c>
      <c r="B28" s="22">
        <f>SUM(B12:B27)</f>
        <v>6655</v>
      </c>
      <c r="C28" s="23">
        <f>SUM(C12:C27)</f>
        <v>3105</v>
      </c>
      <c r="D28" s="22">
        <f>SUM(D12:D27)</f>
        <v>3550</v>
      </c>
      <c r="E28" s="24">
        <f>SUM(E12:E27)</f>
        <v>2316</v>
      </c>
      <c r="F28" s="1"/>
      <c r="G28" s="38" t="s">
        <v>121</v>
      </c>
      <c r="H28" s="39">
        <v>5824</v>
      </c>
      <c r="I28" s="40">
        <v>2623</v>
      </c>
      <c r="J28" s="41">
        <v>3201</v>
      </c>
      <c r="K28" s="20">
        <v>2283</v>
      </c>
    </row>
    <row r="29" spans="1:11" ht="13.5" customHeight="1">
      <c r="A29" s="42"/>
      <c r="B29" s="30"/>
      <c r="C29" s="30"/>
      <c r="D29" s="30"/>
      <c r="E29" s="30"/>
      <c r="F29" s="1"/>
      <c r="G29" s="38" t="s">
        <v>134</v>
      </c>
      <c r="H29" s="39">
        <v>3251</v>
      </c>
      <c r="I29" s="40">
        <v>1475</v>
      </c>
      <c r="J29" s="41">
        <v>1776</v>
      </c>
      <c r="K29" s="20">
        <v>1408</v>
      </c>
    </row>
    <row r="30" spans="1:11" ht="13.5" customHeight="1">
      <c r="A30" s="9" t="s">
        <v>92</v>
      </c>
      <c r="B30" s="10" t="s">
        <v>332</v>
      </c>
      <c r="C30" s="11" t="s">
        <v>29</v>
      </c>
      <c r="D30" s="10" t="s">
        <v>111</v>
      </c>
      <c r="E30" s="12" t="s">
        <v>241</v>
      </c>
      <c r="F30" s="1"/>
      <c r="G30" s="38" t="s">
        <v>333</v>
      </c>
      <c r="H30" s="39">
        <v>4087</v>
      </c>
      <c r="I30" s="40">
        <v>1827</v>
      </c>
      <c r="J30" s="41">
        <v>2260</v>
      </c>
      <c r="K30" s="20">
        <v>1564</v>
      </c>
    </row>
    <row r="31" spans="1:11" ht="13.5" customHeight="1">
      <c r="A31" s="13" t="s">
        <v>345</v>
      </c>
      <c r="B31" s="14">
        <v>51</v>
      </c>
      <c r="C31" s="43">
        <v>25</v>
      </c>
      <c r="D31" s="44">
        <v>26</v>
      </c>
      <c r="E31" s="16">
        <v>21</v>
      </c>
      <c r="F31" s="1"/>
      <c r="G31" s="38" t="s">
        <v>287</v>
      </c>
      <c r="H31" s="39">
        <v>1018</v>
      </c>
      <c r="I31" s="40">
        <v>507</v>
      </c>
      <c r="J31" s="41">
        <v>511</v>
      </c>
      <c r="K31" s="20">
        <v>300</v>
      </c>
    </row>
    <row r="32" spans="1:11" ht="13.5" customHeight="1">
      <c r="A32" s="17" t="s">
        <v>222</v>
      </c>
      <c r="B32" s="18">
        <v>352</v>
      </c>
      <c r="C32" s="45">
        <v>166</v>
      </c>
      <c r="D32" s="46">
        <v>186</v>
      </c>
      <c r="E32" s="20">
        <v>118</v>
      </c>
      <c r="F32" s="1"/>
      <c r="G32" s="38" t="s">
        <v>93</v>
      </c>
      <c r="H32" s="39">
        <v>5278</v>
      </c>
      <c r="I32" s="40">
        <v>2500</v>
      </c>
      <c r="J32" s="41">
        <v>2778</v>
      </c>
      <c r="K32" s="20">
        <v>1718</v>
      </c>
    </row>
    <row r="33" spans="1:11" ht="13.5" customHeight="1">
      <c r="A33" s="17" t="s">
        <v>188</v>
      </c>
      <c r="B33" s="18">
        <v>140</v>
      </c>
      <c r="C33" s="45">
        <v>71</v>
      </c>
      <c r="D33" s="46">
        <v>69</v>
      </c>
      <c r="E33" s="20">
        <v>44</v>
      </c>
      <c r="F33" s="1"/>
      <c r="G33" s="38" t="s">
        <v>271</v>
      </c>
      <c r="H33" s="39">
        <v>1461</v>
      </c>
      <c r="I33" s="40">
        <v>707</v>
      </c>
      <c r="J33" s="41">
        <v>754</v>
      </c>
      <c r="K33" s="20">
        <v>464</v>
      </c>
    </row>
    <row r="34" spans="1:11" ht="13.5" customHeight="1">
      <c r="A34" s="17" t="s">
        <v>268</v>
      </c>
      <c r="B34" s="18">
        <v>203</v>
      </c>
      <c r="C34" s="45">
        <v>103</v>
      </c>
      <c r="D34" s="46">
        <v>100</v>
      </c>
      <c r="E34" s="20">
        <v>56</v>
      </c>
      <c r="F34" s="1"/>
      <c r="G34" s="38" t="s">
        <v>423</v>
      </c>
      <c r="H34" s="39">
        <v>2211</v>
      </c>
      <c r="I34" s="40">
        <v>1067</v>
      </c>
      <c r="J34" s="41">
        <v>1144</v>
      </c>
      <c r="K34" s="20">
        <v>669</v>
      </c>
    </row>
    <row r="35" spans="1:11" ht="13.5" customHeight="1">
      <c r="A35" s="17" t="s">
        <v>217</v>
      </c>
      <c r="B35" s="18">
        <v>710</v>
      </c>
      <c r="C35" s="45">
        <v>345</v>
      </c>
      <c r="D35" s="46">
        <v>365</v>
      </c>
      <c r="E35" s="20">
        <v>222</v>
      </c>
      <c r="F35" s="1"/>
      <c r="G35" s="38" t="s">
        <v>36</v>
      </c>
      <c r="H35" s="39">
        <v>6655</v>
      </c>
      <c r="I35" s="40">
        <v>3105</v>
      </c>
      <c r="J35" s="41">
        <v>3550</v>
      </c>
      <c r="K35" s="20">
        <v>2316</v>
      </c>
    </row>
    <row r="36" spans="1:11" ht="13.5" customHeight="1">
      <c r="A36" s="17" t="s">
        <v>9</v>
      </c>
      <c r="B36" s="18">
        <v>122</v>
      </c>
      <c r="C36" s="45">
        <v>57</v>
      </c>
      <c r="D36" s="46">
        <v>65</v>
      </c>
      <c r="E36" s="20">
        <v>35</v>
      </c>
      <c r="F36" s="1"/>
      <c r="G36" s="38" t="s">
        <v>244</v>
      </c>
      <c r="H36" s="39">
        <v>1696</v>
      </c>
      <c r="I36" s="40">
        <v>828</v>
      </c>
      <c r="J36" s="41">
        <v>868</v>
      </c>
      <c r="K36" s="20">
        <v>536</v>
      </c>
    </row>
    <row r="37" spans="1:11" ht="13.5" customHeight="1">
      <c r="A37" s="13" t="s">
        <v>405</v>
      </c>
      <c r="B37" s="14">
        <v>118</v>
      </c>
      <c r="C37" s="43">
        <v>61</v>
      </c>
      <c r="D37" s="44">
        <v>57</v>
      </c>
      <c r="E37" s="16">
        <v>40</v>
      </c>
      <c r="F37" s="1"/>
      <c r="G37" s="47" t="s">
        <v>451</v>
      </c>
      <c r="H37" s="35">
        <v>3838</v>
      </c>
      <c r="I37" s="36">
        <v>1864</v>
      </c>
      <c r="J37" s="37">
        <v>1974</v>
      </c>
      <c r="K37" s="16">
        <v>1192</v>
      </c>
    </row>
    <row r="38" spans="1:11" ht="13.5" customHeight="1">
      <c r="A38" s="21" t="s">
        <v>393</v>
      </c>
      <c r="B38" s="48">
        <f>SUM(B31:B37)</f>
        <v>1696</v>
      </c>
      <c r="C38" s="49">
        <f>SUM(C31:C37)</f>
        <v>828</v>
      </c>
      <c r="D38" s="48">
        <f>SUM(D31:D37)</f>
        <v>868</v>
      </c>
      <c r="E38" s="50">
        <f>SUM(E31:E37)</f>
        <v>536</v>
      </c>
      <c r="F38" s="1"/>
      <c r="G38" s="9" t="s">
        <v>393</v>
      </c>
      <c r="H38" s="51">
        <f>SUM(H25:H37)</f>
        <v>50720</v>
      </c>
      <c r="I38" s="52">
        <f>SUM(I25:I37)</f>
        <v>23732</v>
      </c>
      <c r="J38" s="53">
        <f>SUM(J25:J37)</f>
        <v>26988</v>
      </c>
      <c r="K38" s="24">
        <f>SUM(K25:K37)</f>
        <v>18266</v>
      </c>
    </row>
    <row r="39" spans="1:11" ht="13.5" customHeight="1">
      <c r="A39" s="54" t="s">
        <v>307</v>
      </c>
      <c r="B39" s="55"/>
      <c r="C39" s="56"/>
      <c r="D39" s="57"/>
      <c r="E39" s="30"/>
      <c r="F39" s="1"/>
      <c r="G39" s="42"/>
      <c r="H39" s="30"/>
      <c r="I39" s="30"/>
      <c r="J39" s="30"/>
      <c r="K39" s="30"/>
    </row>
    <row r="40" spans="1:11" ht="13.5" customHeight="1">
      <c r="A40" s="56"/>
      <c r="B40" s="56"/>
      <c r="C40" s="56"/>
      <c r="D40" s="56"/>
      <c r="E40" s="56"/>
      <c r="F40" s="56"/>
      <c r="G40" s="56"/>
      <c r="H40" s="56"/>
      <c r="I40" s="30"/>
      <c r="J40" s="30"/>
      <c r="K40" s="30"/>
    </row>
    <row r="41" spans="1:11" ht="13.5" customHeight="1">
      <c r="A41" s="54"/>
      <c r="B41" s="58"/>
      <c r="C41" s="58"/>
      <c r="D41" s="58"/>
      <c r="E41" s="58"/>
      <c r="F41" s="59"/>
      <c r="G41" s="42"/>
      <c r="H41" s="30"/>
      <c r="I41" s="30"/>
      <c r="J41" s="30"/>
      <c r="K41" s="30"/>
    </row>
    <row r="42" spans="1:11" ht="16.5" customHeight="1">
      <c r="A42" s="891"/>
      <c r="B42" s="892"/>
      <c r="C42" s="892"/>
      <c r="F42" s="1"/>
      <c r="G42" s="42"/>
      <c r="H42" s="30"/>
      <c r="I42" s="30"/>
      <c r="J42" s="30"/>
      <c r="K42" s="30"/>
    </row>
    <row r="43" spans="1:11" ht="16.5" customHeight="1">
      <c r="A43" s="60"/>
      <c r="B43" s="59"/>
      <c r="C43" s="59"/>
      <c r="F43" s="1"/>
      <c r="G43" s="42"/>
      <c r="H43" s="30"/>
      <c r="I43" s="30"/>
      <c r="J43" s="30"/>
      <c r="K43" s="30"/>
    </row>
    <row r="44" spans="6:11" ht="13.5">
      <c r="F44" s="1"/>
      <c r="G44" s="42"/>
      <c r="H44" s="30"/>
      <c r="I44" s="30"/>
      <c r="J44" s="30"/>
      <c r="K44" s="30"/>
    </row>
    <row r="45" spans="6:11" ht="13.5">
      <c r="F45" s="1"/>
      <c r="G45" s="42"/>
      <c r="H45" s="30"/>
      <c r="I45" s="30"/>
      <c r="J45" s="30"/>
      <c r="K45" s="30"/>
    </row>
    <row r="46" spans="7:11" ht="13.5">
      <c r="G46" s="42"/>
      <c r="H46" s="30"/>
      <c r="I46" s="30"/>
      <c r="J46" s="30"/>
      <c r="K46" s="30"/>
    </row>
    <row r="47" spans="7:11" ht="13.5">
      <c r="G47" s="42"/>
      <c r="H47" s="30"/>
      <c r="I47" s="30"/>
      <c r="J47" s="30"/>
      <c r="K47" s="30"/>
    </row>
    <row r="48" spans="7:11" ht="13.5">
      <c r="G48" s="61"/>
      <c r="H48" s="30"/>
      <c r="I48" s="30"/>
      <c r="J48" s="30"/>
      <c r="K48" s="30"/>
    </row>
  </sheetData>
  <sheetProtection/>
  <mergeCells count="1">
    <mergeCell ref="A42:C42"/>
  </mergeCells>
  <printOptions/>
  <pageMargins left="0.984251968503937" right="0.984251968503937" top="0.5905511811023623" bottom="0.3937007874015748" header="0.5118110236220472" footer="0.1968503937007874"/>
  <pageSetup horizontalDpi="600" verticalDpi="600" orientation="landscape" paperSize="9" scale="99" r:id="rId1"/>
  <headerFooter alignWithMargins="0">
    <oddFooter>&amp;L&amp;"ＭＳ Ｐ明朝,標準"－１０－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Normal="90" zoomScaleSheetLayoutView="100" zoomScalePageLayoutView="0" workbookViewId="0" topLeftCell="A1">
      <selection activeCell="A3" activeCellId="2" sqref="A15:B24 A27:B36 A3:B12"/>
    </sheetView>
  </sheetViews>
  <sheetFormatPr defaultColWidth="9.00390625" defaultRowHeight="13.5"/>
  <cols>
    <col min="1" max="2" width="4.75390625" style="1" customWidth="1"/>
    <col min="3" max="3" width="8.375" style="1" customWidth="1"/>
    <col min="4" max="4" width="2.00390625" style="1" customWidth="1"/>
    <col min="5" max="5" width="8.375" style="1" customWidth="1"/>
    <col min="6" max="6" width="2.00390625" style="1" customWidth="1"/>
    <col min="7" max="7" width="8.375" style="1" customWidth="1"/>
    <col min="8" max="8" width="2.00390625" style="1" customWidth="1"/>
    <col min="9" max="9" width="8.375" style="1" customWidth="1"/>
    <col min="10" max="10" width="2.00390625" style="1" customWidth="1"/>
    <col min="11" max="11" width="8.375" style="1" customWidth="1"/>
    <col min="12" max="12" width="2.00390625" style="1" customWidth="1"/>
    <col min="13" max="13" width="8.375" style="1" customWidth="1"/>
    <col min="14" max="14" width="2.00390625" style="1" customWidth="1"/>
    <col min="15" max="15" width="8.375" style="1" customWidth="1"/>
    <col min="16" max="16" width="2.00390625" style="1" customWidth="1"/>
    <col min="17" max="17" width="8.375" style="1" customWidth="1"/>
    <col min="18" max="18" width="2.00390625" style="1" customWidth="1"/>
    <col min="19" max="19" width="8.375" style="1" customWidth="1"/>
    <col min="20" max="20" width="2.00390625" style="1" customWidth="1"/>
    <col min="21" max="21" width="7.875" style="1" customWidth="1"/>
    <col min="22" max="22" width="2.00390625" style="1" customWidth="1"/>
    <col min="23" max="23" width="8.375" style="1" customWidth="1"/>
    <col min="24" max="24" width="2.00390625" style="1" customWidth="1"/>
    <col min="25" max="25" width="1.75390625" style="1" customWidth="1"/>
    <col min="26" max="26" width="8.375" style="1" customWidth="1"/>
    <col min="27" max="27" width="2.00390625" style="1" customWidth="1"/>
    <col min="28" max="16384" width="9.00390625" style="1" customWidth="1"/>
  </cols>
  <sheetData>
    <row r="1" spans="1:5" ht="16.5" customHeight="1">
      <c r="A1" s="167" t="s">
        <v>114</v>
      </c>
      <c r="B1" s="167"/>
      <c r="C1" s="167"/>
      <c r="D1" s="167"/>
      <c r="E1" s="167"/>
    </row>
    <row r="2" spans="1:29" ht="16.5" customHeight="1">
      <c r="A2" s="1134" t="s">
        <v>456</v>
      </c>
      <c r="B2" s="1134"/>
      <c r="C2" s="1134"/>
      <c r="W2" s="380"/>
      <c r="X2" s="380"/>
      <c r="Y2" s="380"/>
      <c r="Z2" s="380" t="s">
        <v>165</v>
      </c>
      <c r="AA2" s="380"/>
      <c r="AB2" s="268"/>
      <c r="AC2" s="268"/>
    </row>
    <row r="3" spans="1:29" ht="16.5" customHeight="1">
      <c r="A3" s="1020" t="s">
        <v>63</v>
      </c>
      <c r="B3" s="1021"/>
      <c r="C3" s="1080" t="s">
        <v>178</v>
      </c>
      <c r="D3" s="1080"/>
      <c r="E3" s="1078" t="s">
        <v>411</v>
      </c>
      <c r="F3" s="1079"/>
      <c r="G3" s="1078" t="s">
        <v>442</v>
      </c>
      <c r="H3" s="1079"/>
      <c r="I3" s="1078" t="s">
        <v>3</v>
      </c>
      <c r="J3" s="1079"/>
      <c r="K3" s="1078" t="s">
        <v>155</v>
      </c>
      <c r="L3" s="1079"/>
      <c r="M3" s="1078" t="s">
        <v>434</v>
      </c>
      <c r="N3" s="1079"/>
      <c r="O3" s="1078" t="s">
        <v>26</v>
      </c>
      <c r="P3" s="1079"/>
      <c r="Q3" s="1078" t="s">
        <v>419</v>
      </c>
      <c r="R3" s="1079"/>
      <c r="S3" s="1078" t="s">
        <v>246</v>
      </c>
      <c r="T3" s="1079"/>
      <c r="U3" s="1080" t="s">
        <v>109</v>
      </c>
      <c r="V3" s="1079"/>
      <c r="W3" s="1080" t="s">
        <v>47</v>
      </c>
      <c r="X3" s="1133"/>
      <c r="Y3" s="339"/>
      <c r="Z3" s="1020" t="s">
        <v>363</v>
      </c>
      <c r="AA3" s="1133"/>
      <c r="AB3" s="268"/>
      <c r="AC3" s="268"/>
    </row>
    <row r="4" spans="1:27" ht="16.5" customHeight="1">
      <c r="A4" s="705" t="s">
        <v>398</v>
      </c>
      <c r="B4" s="848" t="s">
        <v>106</v>
      </c>
      <c r="C4" s="849">
        <v>367</v>
      </c>
      <c r="D4" s="849"/>
      <c r="E4" s="850">
        <v>277</v>
      </c>
      <c r="F4" s="851"/>
      <c r="G4" s="850">
        <v>312</v>
      </c>
      <c r="H4" s="851"/>
      <c r="I4" s="850">
        <v>393</v>
      </c>
      <c r="J4" s="851"/>
      <c r="K4" s="850">
        <v>264</v>
      </c>
      <c r="L4" s="851"/>
      <c r="M4" s="850">
        <v>595</v>
      </c>
      <c r="N4" s="851"/>
      <c r="O4" s="850">
        <v>471</v>
      </c>
      <c r="P4" s="851"/>
      <c r="Q4" s="850">
        <v>623</v>
      </c>
      <c r="R4" s="851"/>
      <c r="S4" s="850">
        <v>601</v>
      </c>
      <c r="T4" s="851"/>
      <c r="U4" s="849">
        <v>429</v>
      </c>
      <c r="V4" s="851"/>
      <c r="W4" s="849">
        <v>884</v>
      </c>
      <c r="X4" s="852"/>
      <c r="Y4" s="853"/>
      <c r="Z4" s="854">
        <f aca="true" t="shared" si="0" ref="Z4:Z12">SUM(C4:W4)</f>
        <v>5216</v>
      </c>
      <c r="AA4" s="855"/>
    </row>
    <row r="5" spans="1:27" ht="16.5" customHeight="1">
      <c r="A5" s="291"/>
      <c r="B5" s="292" t="s">
        <v>399</v>
      </c>
      <c r="C5" s="311">
        <v>348</v>
      </c>
      <c r="D5" s="311"/>
      <c r="E5" s="856">
        <v>253</v>
      </c>
      <c r="F5" s="857"/>
      <c r="G5" s="856">
        <v>293</v>
      </c>
      <c r="H5" s="857"/>
      <c r="I5" s="856">
        <v>337</v>
      </c>
      <c r="J5" s="857"/>
      <c r="K5" s="856">
        <v>252</v>
      </c>
      <c r="L5" s="857"/>
      <c r="M5" s="856">
        <v>563</v>
      </c>
      <c r="N5" s="857"/>
      <c r="O5" s="856">
        <v>451</v>
      </c>
      <c r="P5" s="857"/>
      <c r="Q5" s="856">
        <v>611</v>
      </c>
      <c r="R5" s="857"/>
      <c r="S5" s="856">
        <v>573</v>
      </c>
      <c r="T5" s="857"/>
      <c r="U5" s="311">
        <v>415</v>
      </c>
      <c r="V5" s="857"/>
      <c r="W5" s="311">
        <v>860</v>
      </c>
      <c r="X5" s="858"/>
      <c r="Y5" s="853"/>
      <c r="Z5" s="859">
        <f t="shared" si="0"/>
        <v>4956</v>
      </c>
      <c r="AA5" s="860"/>
    </row>
    <row r="6" spans="1:27" ht="16.5" customHeight="1">
      <c r="A6" s="291"/>
      <c r="B6" s="292" t="s">
        <v>447</v>
      </c>
      <c r="C6" s="311">
        <v>336</v>
      </c>
      <c r="D6" s="311"/>
      <c r="E6" s="856">
        <v>238</v>
      </c>
      <c r="F6" s="857"/>
      <c r="G6" s="856">
        <v>268</v>
      </c>
      <c r="H6" s="857"/>
      <c r="I6" s="856">
        <v>292</v>
      </c>
      <c r="J6" s="857"/>
      <c r="K6" s="856">
        <v>242</v>
      </c>
      <c r="L6" s="857"/>
      <c r="M6" s="856">
        <v>523</v>
      </c>
      <c r="N6" s="857"/>
      <c r="O6" s="856">
        <v>433</v>
      </c>
      <c r="P6" s="857"/>
      <c r="Q6" s="856">
        <v>594</v>
      </c>
      <c r="R6" s="857"/>
      <c r="S6" s="856">
        <v>548</v>
      </c>
      <c r="T6" s="857"/>
      <c r="U6" s="311">
        <v>399</v>
      </c>
      <c r="V6" s="857"/>
      <c r="W6" s="311">
        <v>826</v>
      </c>
      <c r="X6" s="858"/>
      <c r="Y6" s="853"/>
      <c r="Z6" s="859">
        <f t="shared" si="0"/>
        <v>4699</v>
      </c>
      <c r="AA6" s="858"/>
    </row>
    <row r="7" spans="1:27" ht="16.5" customHeight="1">
      <c r="A7" s="291"/>
      <c r="B7" s="292" t="s">
        <v>265</v>
      </c>
      <c r="C7" s="311">
        <v>320</v>
      </c>
      <c r="D7" s="311"/>
      <c r="E7" s="856">
        <v>212</v>
      </c>
      <c r="F7" s="857"/>
      <c r="G7" s="856">
        <v>241</v>
      </c>
      <c r="H7" s="857"/>
      <c r="I7" s="856">
        <v>246</v>
      </c>
      <c r="J7" s="857"/>
      <c r="K7" s="856">
        <v>239</v>
      </c>
      <c r="L7" s="857"/>
      <c r="M7" s="856">
        <v>512</v>
      </c>
      <c r="N7" s="857"/>
      <c r="O7" s="856">
        <v>411</v>
      </c>
      <c r="P7" s="857"/>
      <c r="Q7" s="856">
        <v>585</v>
      </c>
      <c r="R7" s="857"/>
      <c r="S7" s="856">
        <v>531</v>
      </c>
      <c r="T7" s="857"/>
      <c r="U7" s="311">
        <v>394</v>
      </c>
      <c r="V7" s="857"/>
      <c r="W7" s="311">
        <v>807</v>
      </c>
      <c r="X7" s="858"/>
      <c r="Y7" s="853"/>
      <c r="Z7" s="859">
        <f t="shared" si="0"/>
        <v>4498</v>
      </c>
      <c r="AA7" s="858"/>
    </row>
    <row r="8" spans="1:27" ht="16.5" customHeight="1">
      <c r="A8" s="291" t="s">
        <v>40</v>
      </c>
      <c r="B8" s="292" t="s">
        <v>173</v>
      </c>
      <c r="C8" s="311">
        <v>269</v>
      </c>
      <c r="D8" s="311"/>
      <c r="E8" s="856">
        <v>184</v>
      </c>
      <c r="F8" s="857"/>
      <c r="G8" s="856">
        <v>213</v>
      </c>
      <c r="H8" s="857"/>
      <c r="I8" s="856">
        <v>195</v>
      </c>
      <c r="J8" s="857"/>
      <c r="K8" s="856">
        <v>222</v>
      </c>
      <c r="L8" s="857"/>
      <c r="M8" s="856">
        <v>474</v>
      </c>
      <c r="N8" s="857"/>
      <c r="O8" s="856">
        <v>387</v>
      </c>
      <c r="P8" s="857"/>
      <c r="Q8" s="856">
        <v>565</v>
      </c>
      <c r="R8" s="857"/>
      <c r="S8" s="856">
        <v>489</v>
      </c>
      <c r="T8" s="857"/>
      <c r="U8" s="311">
        <v>365</v>
      </c>
      <c r="V8" s="857"/>
      <c r="W8" s="311">
        <v>725</v>
      </c>
      <c r="X8" s="858"/>
      <c r="Y8" s="853"/>
      <c r="Z8" s="859">
        <f t="shared" si="0"/>
        <v>4088</v>
      </c>
      <c r="AA8" s="858"/>
    </row>
    <row r="9" spans="1:27" ht="16.5" customHeight="1">
      <c r="A9" s="291"/>
      <c r="B9" s="292" t="s">
        <v>86</v>
      </c>
      <c r="C9" s="311">
        <v>244</v>
      </c>
      <c r="D9" s="311"/>
      <c r="E9" s="856">
        <v>158</v>
      </c>
      <c r="F9" s="857"/>
      <c r="G9" s="856">
        <v>198</v>
      </c>
      <c r="H9" s="857"/>
      <c r="I9" s="856">
        <v>167</v>
      </c>
      <c r="J9" s="857"/>
      <c r="K9" s="856">
        <v>214</v>
      </c>
      <c r="L9" s="857"/>
      <c r="M9" s="856">
        <v>430</v>
      </c>
      <c r="N9" s="857"/>
      <c r="O9" s="856">
        <v>371</v>
      </c>
      <c r="P9" s="857"/>
      <c r="Q9" s="856">
        <v>519</v>
      </c>
      <c r="R9" s="857"/>
      <c r="S9" s="856">
        <v>454</v>
      </c>
      <c r="T9" s="857"/>
      <c r="U9" s="311">
        <v>340</v>
      </c>
      <c r="V9" s="857"/>
      <c r="W9" s="311">
        <v>664</v>
      </c>
      <c r="X9" s="858"/>
      <c r="Y9" s="853"/>
      <c r="Z9" s="859">
        <f t="shared" si="0"/>
        <v>3759</v>
      </c>
      <c r="AA9" s="858"/>
    </row>
    <row r="10" spans="1:27" ht="16.5" customHeight="1">
      <c r="A10" s="291"/>
      <c r="B10" s="292" t="s">
        <v>112</v>
      </c>
      <c r="C10" s="311">
        <v>207</v>
      </c>
      <c r="D10" s="311"/>
      <c r="E10" s="856">
        <v>129</v>
      </c>
      <c r="F10" s="857"/>
      <c r="G10" s="856">
        <v>187</v>
      </c>
      <c r="H10" s="857"/>
      <c r="I10" s="856">
        <v>149</v>
      </c>
      <c r="J10" s="857"/>
      <c r="K10" s="856">
        <v>206</v>
      </c>
      <c r="L10" s="857"/>
      <c r="M10" s="856">
        <v>413</v>
      </c>
      <c r="N10" s="857"/>
      <c r="O10" s="856">
        <v>351</v>
      </c>
      <c r="P10" s="857"/>
      <c r="Q10" s="856">
        <v>495</v>
      </c>
      <c r="R10" s="857"/>
      <c r="S10" s="856">
        <v>420</v>
      </c>
      <c r="T10" s="857"/>
      <c r="U10" s="311">
        <v>312</v>
      </c>
      <c r="V10" s="857"/>
      <c r="W10" s="311">
        <v>606</v>
      </c>
      <c r="X10" s="858"/>
      <c r="Y10" s="853"/>
      <c r="Z10" s="859">
        <f t="shared" si="0"/>
        <v>3475</v>
      </c>
      <c r="AA10" s="858"/>
    </row>
    <row r="11" spans="1:29" ht="16.5" customHeight="1">
      <c r="A11" s="291"/>
      <c r="B11" s="292" t="s">
        <v>269</v>
      </c>
      <c r="C11" s="311">
        <v>164</v>
      </c>
      <c r="D11" s="311"/>
      <c r="E11" s="856">
        <v>117</v>
      </c>
      <c r="F11" s="857"/>
      <c r="G11" s="856">
        <v>185</v>
      </c>
      <c r="H11" s="857"/>
      <c r="I11" s="856">
        <v>123</v>
      </c>
      <c r="J11" s="857"/>
      <c r="K11" s="856">
        <v>178</v>
      </c>
      <c r="L11" s="857"/>
      <c r="M11" s="856">
        <v>399</v>
      </c>
      <c r="N11" s="857"/>
      <c r="O11" s="856">
        <v>327</v>
      </c>
      <c r="P11" s="857"/>
      <c r="Q11" s="856">
        <v>463</v>
      </c>
      <c r="R11" s="857"/>
      <c r="S11" s="856">
        <v>395</v>
      </c>
      <c r="T11" s="857"/>
      <c r="U11" s="311">
        <v>294</v>
      </c>
      <c r="V11" s="857"/>
      <c r="W11" s="311">
        <v>584</v>
      </c>
      <c r="X11" s="858"/>
      <c r="Y11" s="853"/>
      <c r="Z11" s="859">
        <f t="shared" si="0"/>
        <v>3229</v>
      </c>
      <c r="AA11" s="858"/>
      <c r="AC11" s="375"/>
    </row>
    <row r="12" spans="1:27" ht="16.5" customHeight="1">
      <c r="A12" s="684"/>
      <c r="B12" s="861" t="s">
        <v>14</v>
      </c>
      <c r="C12" s="862">
        <v>137</v>
      </c>
      <c r="D12" s="862"/>
      <c r="E12" s="863">
        <v>94</v>
      </c>
      <c r="F12" s="864"/>
      <c r="G12" s="863">
        <v>175</v>
      </c>
      <c r="H12" s="864"/>
      <c r="I12" s="863">
        <v>117</v>
      </c>
      <c r="J12" s="864"/>
      <c r="K12" s="863">
        <v>152</v>
      </c>
      <c r="L12" s="864"/>
      <c r="M12" s="863">
        <v>365</v>
      </c>
      <c r="N12" s="864"/>
      <c r="O12" s="863">
        <v>297</v>
      </c>
      <c r="P12" s="864"/>
      <c r="Q12" s="863">
        <v>407</v>
      </c>
      <c r="R12" s="864"/>
      <c r="S12" s="863">
        <v>357</v>
      </c>
      <c r="T12" s="864"/>
      <c r="U12" s="862">
        <v>264</v>
      </c>
      <c r="V12" s="864"/>
      <c r="W12" s="862">
        <v>507</v>
      </c>
      <c r="X12" s="865"/>
      <c r="Y12" s="853"/>
      <c r="Z12" s="866">
        <f t="shared" si="0"/>
        <v>2872</v>
      </c>
      <c r="AA12" s="865"/>
    </row>
    <row r="13" spans="1:27" ht="4.5" customHeight="1">
      <c r="A13" s="7"/>
      <c r="B13" s="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8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53"/>
      <c r="AA13" s="867"/>
    </row>
    <row r="14" spans="1:27" ht="16.5" customHeight="1">
      <c r="A14" s="425" t="s">
        <v>341</v>
      </c>
      <c r="B14" s="869"/>
      <c r="C14" s="168"/>
      <c r="O14" s="870"/>
      <c r="Z14" s="380" t="s">
        <v>165</v>
      </c>
      <c r="AA14" s="380"/>
    </row>
    <row r="15" spans="1:29" ht="16.5" customHeight="1">
      <c r="A15" s="1020" t="s">
        <v>63</v>
      </c>
      <c r="B15" s="1021"/>
      <c r="C15" s="1080" t="s">
        <v>178</v>
      </c>
      <c r="D15" s="1080"/>
      <c r="E15" s="1078" t="s">
        <v>411</v>
      </c>
      <c r="F15" s="1079"/>
      <c r="G15" s="1078" t="s">
        <v>442</v>
      </c>
      <c r="H15" s="1079"/>
      <c r="I15" s="1078" t="s">
        <v>3</v>
      </c>
      <c r="J15" s="1079"/>
      <c r="K15" s="1078" t="s">
        <v>155</v>
      </c>
      <c r="L15" s="1079"/>
      <c r="M15" s="1078" t="s">
        <v>434</v>
      </c>
      <c r="N15" s="1079"/>
      <c r="O15" s="1078" t="s">
        <v>26</v>
      </c>
      <c r="P15" s="1079"/>
      <c r="Q15" s="1078" t="s">
        <v>419</v>
      </c>
      <c r="R15" s="1079"/>
      <c r="S15" s="1078" t="s">
        <v>246</v>
      </c>
      <c r="T15" s="1079"/>
      <c r="U15" s="1080" t="s">
        <v>109</v>
      </c>
      <c r="V15" s="1079"/>
      <c r="W15" s="1080" t="s">
        <v>47</v>
      </c>
      <c r="X15" s="1133"/>
      <c r="Y15" s="339"/>
      <c r="Z15" s="1020" t="s">
        <v>363</v>
      </c>
      <c r="AA15" s="1133"/>
      <c r="AB15" s="268"/>
      <c r="AC15" s="268"/>
    </row>
    <row r="16" spans="1:27" ht="16.5" customHeight="1">
      <c r="A16" s="705" t="s">
        <v>398</v>
      </c>
      <c r="B16" s="848" t="s">
        <v>106</v>
      </c>
      <c r="C16" s="849">
        <v>33</v>
      </c>
      <c r="D16" s="849"/>
      <c r="E16" s="850">
        <v>19</v>
      </c>
      <c r="F16" s="851"/>
      <c r="G16" s="850">
        <v>46</v>
      </c>
      <c r="H16" s="851"/>
      <c r="I16" s="850">
        <v>51</v>
      </c>
      <c r="J16" s="851"/>
      <c r="K16" s="850">
        <v>64</v>
      </c>
      <c r="L16" s="851"/>
      <c r="M16" s="850">
        <v>106</v>
      </c>
      <c r="N16" s="851"/>
      <c r="O16" s="850">
        <v>115</v>
      </c>
      <c r="P16" s="851"/>
      <c r="Q16" s="850">
        <v>96</v>
      </c>
      <c r="R16" s="851"/>
      <c r="S16" s="850">
        <v>75</v>
      </c>
      <c r="T16" s="851"/>
      <c r="U16" s="849">
        <v>52</v>
      </c>
      <c r="V16" s="851"/>
      <c r="W16" s="849">
        <v>146</v>
      </c>
      <c r="X16" s="852"/>
      <c r="Y16" s="853"/>
      <c r="Z16" s="854">
        <f aca="true" t="shared" si="1" ref="Z16:Z24">SUM(C16:W16)</f>
        <v>803</v>
      </c>
      <c r="AA16" s="855"/>
    </row>
    <row r="17" spans="1:27" ht="16.5" customHeight="1">
      <c r="A17" s="291"/>
      <c r="B17" s="292" t="s">
        <v>399</v>
      </c>
      <c r="C17" s="311">
        <v>26</v>
      </c>
      <c r="D17" s="311"/>
      <c r="E17" s="856">
        <v>13</v>
      </c>
      <c r="F17" s="857"/>
      <c r="G17" s="856">
        <v>29</v>
      </c>
      <c r="H17" s="857"/>
      <c r="I17" s="856">
        <v>27</v>
      </c>
      <c r="J17" s="857"/>
      <c r="K17" s="856">
        <v>37</v>
      </c>
      <c r="L17" s="857"/>
      <c r="M17" s="856">
        <v>69</v>
      </c>
      <c r="N17" s="857"/>
      <c r="O17" s="856">
        <v>84</v>
      </c>
      <c r="P17" s="857"/>
      <c r="Q17" s="856">
        <v>109</v>
      </c>
      <c r="R17" s="857"/>
      <c r="S17" s="856">
        <v>66</v>
      </c>
      <c r="T17" s="857"/>
      <c r="U17" s="311">
        <v>45</v>
      </c>
      <c r="V17" s="857"/>
      <c r="W17" s="311">
        <v>86</v>
      </c>
      <c r="X17" s="858"/>
      <c r="Y17" s="853"/>
      <c r="Z17" s="859">
        <f t="shared" si="1"/>
        <v>591</v>
      </c>
      <c r="AA17" s="858"/>
    </row>
    <row r="18" spans="1:27" ht="16.5" customHeight="1">
      <c r="A18" s="291"/>
      <c r="B18" s="292" t="s">
        <v>447</v>
      </c>
      <c r="C18" s="311">
        <v>30</v>
      </c>
      <c r="D18" s="311"/>
      <c r="E18" s="856">
        <v>24</v>
      </c>
      <c r="F18" s="857"/>
      <c r="G18" s="856">
        <v>28</v>
      </c>
      <c r="H18" s="857"/>
      <c r="I18" s="856">
        <v>32</v>
      </c>
      <c r="J18" s="857"/>
      <c r="K18" s="856">
        <v>41</v>
      </c>
      <c r="L18" s="857"/>
      <c r="M18" s="856">
        <v>81</v>
      </c>
      <c r="N18" s="857"/>
      <c r="O18" s="856">
        <v>86</v>
      </c>
      <c r="P18" s="857"/>
      <c r="Q18" s="856">
        <v>90</v>
      </c>
      <c r="R18" s="857"/>
      <c r="S18" s="856">
        <v>72</v>
      </c>
      <c r="T18" s="857"/>
      <c r="U18" s="311">
        <v>53</v>
      </c>
      <c r="V18" s="857"/>
      <c r="W18" s="311">
        <v>80</v>
      </c>
      <c r="X18" s="858"/>
      <c r="Y18" s="853"/>
      <c r="Z18" s="859">
        <f t="shared" si="1"/>
        <v>617</v>
      </c>
      <c r="AA18" s="858"/>
    </row>
    <row r="19" spans="1:27" ht="16.5" customHeight="1">
      <c r="A19" s="291"/>
      <c r="B19" s="292" t="s">
        <v>265</v>
      </c>
      <c r="C19" s="311">
        <v>39</v>
      </c>
      <c r="D19" s="311"/>
      <c r="E19" s="856">
        <v>30</v>
      </c>
      <c r="F19" s="857"/>
      <c r="G19" s="856">
        <v>27</v>
      </c>
      <c r="H19" s="857"/>
      <c r="I19" s="856">
        <v>38</v>
      </c>
      <c r="J19" s="857"/>
      <c r="K19" s="856">
        <v>30</v>
      </c>
      <c r="L19" s="857"/>
      <c r="M19" s="856">
        <v>90</v>
      </c>
      <c r="N19" s="857"/>
      <c r="O19" s="856">
        <v>94</v>
      </c>
      <c r="P19" s="857"/>
      <c r="Q19" s="856">
        <v>94</v>
      </c>
      <c r="R19" s="857"/>
      <c r="S19" s="856">
        <v>66</v>
      </c>
      <c r="T19" s="857"/>
      <c r="U19" s="311">
        <v>67</v>
      </c>
      <c r="V19" s="857"/>
      <c r="W19" s="311">
        <v>111</v>
      </c>
      <c r="X19" s="858"/>
      <c r="Y19" s="853"/>
      <c r="Z19" s="859">
        <f t="shared" si="1"/>
        <v>686</v>
      </c>
      <c r="AA19" s="858"/>
    </row>
    <row r="20" spans="1:27" ht="16.5" customHeight="1">
      <c r="A20" s="291" t="s">
        <v>40</v>
      </c>
      <c r="B20" s="292" t="s">
        <v>173</v>
      </c>
      <c r="C20" s="311">
        <v>43</v>
      </c>
      <c r="D20" s="311"/>
      <c r="E20" s="856">
        <v>21</v>
      </c>
      <c r="F20" s="857"/>
      <c r="G20" s="856">
        <v>36</v>
      </c>
      <c r="H20" s="857"/>
      <c r="I20" s="856">
        <v>30</v>
      </c>
      <c r="J20" s="857"/>
      <c r="K20" s="856">
        <v>32</v>
      </c>
      <c r="L20" s="857"/>
      <c r="M20" s="856">
        <v>90</v>
      </c>
      <c r="N20" s="857"/>
      <c r="O20" s="856">
        <v>78</v>
      </c>
      <c r="P20" s="857"/>
      <c r="Q20" s="856">
        <v>105</v>
      </c>
      <c r="R20" s="857"/>
      <c r="S20" s="856">
        <v>79</v>
      </c>
      <c r="T20" s="857"/>
      <c r="U20" s="311">
        <v>76</v>
      </c>
      <c r="V20" s="857"/>
      <c r="W20" s="311">
        <v>107</v>
      </c>
      <c r="X20" s="858"/>
      <c r="Y20" s="853"/>
      <c r="Z20" s="859">
        <f t="shared" si="1"/>
        <v>697</v>
      </c>
      <c r="AA20" s="858"/>
    </row>
    <row r="21" spans="1:27" ht="16.5" customHeight="1">
      <c r="A21" s="291"/>
      <c r="B21" s="292" t="s">
        <v>86</v>
      </c>
      <c r="C21" s="311">
        <v>35</v>
      </c>
      <c r="D21" s="311"/>
      <c r="E21" s="856">
        <v>23</v>
      </c>
      <c r="F21" s="857"/>
      <c r="G21" s="856">
        <v>30</v>
      </c>
      <c r="H21" s="857"/>
      <c r="I21" s="856">
        <v>22</v>
      </c>
      <c r="J21" s="857"/>
      <c r="K21" s="856">
        <v>26</v>
      </c>
      <c r="L21" s="857"/>
      <c r="M21" s="856">
        <v>75</v>
      </c>
      <c r="N21" s="857"/>
      <c r="O21" s="856">
        <v>79</v>
      </c>
      <c r="P21" s="857"/>
      <c r="Q21" s="856">
        <v>84</v>
      </c>
      <c r="R21" s="857"/>
      <c r="S21" s="856">
        <v>68</v>
      </c>
      <c r="T21" s="857"/>
      <c r="U21" s="311">
        <v>47</v>
      </c>
      <c r="V21" s="857"/>
      <c r="W21" s="311">
        <v>80</v>
      </c>
      <c r="X21" s="858"/>
      <c r="Y21" s="853"/>
      <c r="Z21" s="871">
        <f t="shared" si="1"/>
        <v>569</v>
      </c>
      <c r="AA21" s="860"/>
    </row>
    <row r="22" spans="1:27" ht="16.5" customHeight="1">
      <c r="A22" s="291"/>
      <c r="B22" s="292" t="s">
        <v>112</v>
      </c>
      <c r="C22" s="311">
        <v>21</v>
      </c>
      <c r="D22" s="872" t="s">
        <v>248</v>
      </c>
      <c r="E22" s="856">
        <v>11</v>
      </c>
      <c r="F22" s="873" t="s">
        <v>248</v>
      </c>
      <c r="G22" s="856">
        <v>13</v>
      </c>
      <c r="H22" s="873" t="s">
        <v>248</v>
      </c>
      <c r="I22" s="856">
        <v>7</v>
      </c>
      <c r="J22" s="874" t="s">
        <v>248</v>
      </c>
      <c r="K22" s="856">
        <v>30</v>
      </c>
      <c r="L22" s="873" t="s">
        <v>248</v>
      </c>
      <c r="M22" s="856">
        <v>56</v>
      </c>
      <c r="N22" s="873" t="s">
        <v>248</v>
      </c>
      <c r="O22" s="856">
        <v>72</v>
      </c>
      <c r="P22" s="873" t="s">
        <v>248</v>
      </c>
      <c r="Q22" s="856">
        <v>73</v>
      </c>
      <c r="R22" s="874" t="s">
        <v>248</v>
      </c>
      <c r="S22" s="856">
        <v>55</v>
      </c>
      <c r="T22" s="874" t="s">
        <v>248</v>
      </c>
      <c r="U22" s="311">
        <v>39</v>
      </c>
      <c r="V22" s="873" t="s">
        <v>248</v>
      </c>
      <c r="W22" s="311">
        <v>73</v>
      </c>
      <c r="X22" s="875" t="s">
        <v>248</v>
      </c>
      <c r="Y22" s="853"/>
      <c r="Z22" s="859">
        <f t="shared" si="1"/>
        <v>450</v>
      </c>
      <c r="AA22" s="875" t="s">
        <v>443</v>
      </c>
    </row>
    <row r="23" spans="1:29" ht="16.5" customHeight="1">
      <c r="A23" s="291"/>
      <c r="B23" s="292" t="s">
        <v>269</v>
      </c>
      <c r="C23" s="311">
        <v>13</v>
      </c>
      <c r="D23" s="872" t="s">
        <v>248</v>
      </c>
      <c r="E23" s="856">
        <v>10</v>
      </c>
      <c r="F23" s="873" t="s">
        <v>443</v>
      </c>
      <c r="G23" s="856">
        <v>14</v>
      </c>
      <c r="H23" s="873" t="s">
        <v>443</v>
      </c>
      <c r="I23" s="856">
        <v>6</v>
      </c>
      <c r="J23" s="874" t="s">
        <v>443</v>
      </c>
      <c r="K23" s="856">
        <v>23</v>
      </c>
      <c r="L23" s="873" t="s">
        <v>443</v>
      </c>
      <c r="M23" s="856">
        <v>68</v>
      </c>
      <c r="N23" s="873" t="s">
        <v>443</v>
      </c>
      <c r="O23" s="856">
        <v>58</v>
      </c>
      <c r="P23" s="873" t="s">
        <v>443</v>
      </c>
      <c r="Q23" s="856">
        <v>78</v>
      </c>
      <c r="R23" s="874" t="s">
        <v>443</v>
      </c>
      <c r="S23" s="856">
        <v>69</v>
      </c>
      <c r="T23" s="874" t="s">
        <v>443</v>
      </c>
      <c r="U23" s="311">
        <v>45</v>
      </c>
      <c r="V23" s="873" t="s">
        <v>443</v>
      </c>
      <c r="W23" s="311">
        <v>73</v>
      </c>
      <c r="X23" s="876" t="s">
        <v>248</v>
      </c>
      <c r="Y23" s="853"/>
      <c r="Z23" s="859">
        <f t="shared" si="1"/>
        <v>457</v>
      </c>
      <c r="AA23" s="876" t="s">
        <v>248</v>
      </c>
      <c r="AB23" s="877"/>
      <c r="AC23" s="375"/>
    </row>
    <row r="24" spans="1:27" ht="16.5" customHeight="1">
      <c r="A24" s="684"/>
      <c r="B24" s="861" t="s">
        <v>14</v>
      </c>
      <c r="C24" s="862">
        <v>17</v>
      </c>
      <c r="D24" s="878" t="s">
        <v>248</v>
      </c>
      <c r="E24" s="863">
        <v>9</v>
      </c>
      <c r="F24" s="879" t="s">
        <v>248</v>
      </c>
      <c r="G24" s="863">
        <v>12</v>
      </c>
      <c r="H24" s="878" t="s">
        <v>248</v>
      </c>
      <c r="I24" s="863">
        <v>10</v>
      </c>
      <c r="J24" s="879" t="s">
        <v>248</v>
      </c>
      <c r="K24" s="863">
        <v>25</v>
      </c>
      <c r="L24" s="878" t="s">
        <v>248</v>
      </c>
      <c r="M24" s="863">
        <v>57</v>
      </c>
      <c r="N24" s="878" t="s">
        <v>248</v>
      </c>
      <c r="O24" s="863">
        <v>54</v>
      </c>
      <c r="P24" s="878" t="s">
        <v>248</v>
      </c>
      <c r="Q24" s="863">
        <v>73</v>
      </c>
      <c r="R24" s="878" t="s">
        <v>248</v>
      </c>
      <c r="S24" s="863">
        <v>62</v>
      </c>
      <c r="T24" s="880" t="s">
        <v>248</v>
      </c>
      <c r="U24" s="862">
        <v>46</v>
      </c>
      <c r="V24" s="881" t="s">
        <v>248</v>
      </c>
      <c r="W24" s="862">
        <v>82</v>
      </c>
      <c r="X24" s="882" t="s">
        <v>248</v>
      </c>
      <c r="Y24" s="853"/>
      <c r="Z24" s="866">
        <f t="shared" si="1"/>
        <v>447</v>
      </c>
      <c r="AA24" s="882" t="s">
        <v>248</v>
      </c>
    </row>
    <row r="25" spans="1:27" ht="4.5" customHeight="1">
      <c r="A25" s="7"/>
      <c r="B25" s="7"/>
      <c r="C25" s="867"/>
      <c r="D25" s="883"/>
      <c r="E25" s="867"/>
      <c r="F25" s="883"/>
      <c r="G25" s="867"/>
      <c r="H25" s="883"/>
      <c r="I25" s="867"/>
      <c r="J25" s="883"/>
      <c r="K25" s="867"/>
      <c r="L25" s="883"/>
      <c r="M25" s="867"/>
      <c r="N25" s="883"/>
      <c r="O25" s="867"/>
      <c r="P25" s="883"/>
      <c r="Q25" s="867"/>
      <c r="R25" s="883"/>
      <c r="S25" s="867"/>
      <c r="T25" s="883"/>
      <c r="U25" s="867"/>
      <c r="V25" s="883"/>
      <c r="W25" s="867"/>
      <c r="X25" s="883"/>
      <c r="Y25" s="867"/>
      <c r="Z25" s="853"/>
      <c r="AA25" s="883"/>
    </row>
    <row r="26" spans="1:27" ht="16.5" customHeight="1">
      <c r="A26" s="425" t="s">
        <v>240</v>
      </c>
      <c r="B26" s="869"/>
      <c r="C26" s="168"/>
      <c r="Z26" s="380" t="s">
        <v>165</v>
      </c>
      <c r="AA26" s="380"/>
    </row>
    <row r="27" spans="1:29" ht="16.5" customHeight="1">
      <c r="A27" s="1020" t="s">
        <v>63</v>
      </c>
      <c r="B27" s="1021"/>
      <c r="C27" s="1080" t="s">
        <v>178</v>
      </c>
      <c r="D27" s="1080"/>
      <c r="E27" s="1078" t="s">
        <v>411</v>
      </c>
      <c r="F27" s="1079"/>
      <c r="G27" s="1078" t="s">
        <v>442</v>
      </c>
      <c r="H27" s="1079"/>
      <c r="I27" s="1078" t="s">
        <v>3</v>
      </c>
      <c r="J27" s="1079"/>
      <c r="K27" s="1078" t="s">
        <v>155</v>
      </c>
      <c r="L27" s="1079"/>
      <c r="M27" s="1078" t="s">
        <v>434</v>
      </c>
      <c r="N27" s="1079"/>
      <c r="O27" s="1078" t="s">
        <v>26</v>
      </c>
      <c r="P27" s="1079"/>
      <c r="Q27" s="1078" t="s">
        <v>419</v>
      </c>
      <c r="R27" s="1079"/>
      <c r="S27" s="1078" t="s">
        <v>246</v>
      </c>
      <c r="T27" s="1079"/>
      <c r="U27" s="1080" t="s">
        <v>109</v>
      </c>
      <c r="V27" s="1079"/>
      <c r="W27" s="1080" t="s">
        <v>47</v>
      </c>
      <c r="X27" s="1133"/>
      <c r="Y27" s="339"/>
      <c r="Z27" s="1020" t="s">
        <v>363</v>
      </c>
      <c r="AA27" s="1133"/>
      <c r="AB27" s="268"/>
      <c r="AC27" s="268"/>
    </row>
    <row r="28" spans="1:27" ht="16.5" customHeight="1">
      <c r="A28" s="705" t="s">
        <v>398</v>
      </c>
      <c r="B28" s="848" t="s">
        <v>106</v>
      </c>
      <c r="C28" s="884">
        <v>334</v>
      </c>
      <c r="D28" s="884"/>
      <c r="E28" s="885">
        <v>258</v>
      </c>
      <c r="F28" s="886"/>
      <c r="G28" s="885">
        <v>266</v>
      </c>
      <c r="H28" s="886"/>
      <c r="I28" s="885">
        <v>342</v>
      </c>
      <c r="J28" s="886"/>
      <c r="K28" s="885">
        <v>200</v>
      </c>
      <c r="L28" s="886"/>
      <c r="M28" s="885">
        <v>489</v>
      </c>
      <c r="N28" s="886"/>
      <c r="O28" s="885">
        <v>356</v>
      </c>
      <c r="P28" s="886"/>
      <c r="Q28" s="885">
        <v>527</v>
      </c>
      <c r="R28" s="886"/>
      <c r="S28" s="885">
        <v>526</v>
      </c>
      <c r="T28" s="886"/>
      <c r="U28" s="884">
        <v>377</v>
      </c>
      <c r="V28" s="886"/>
      <c r="W28" s="849">
        <v>738</v>
      </c>
      <c r="X28" s="852"/>
      <c r="Y28" s="282"/>
      <c r="Z28" s="854">
        <f aca="true" t="shared" si="2" ref="Z28:Z36">SUM(C28:W28)</f>
        <v>4413</v>
      </c>
      <c r="AA28" s="855"/>
    </row>
    <row r="29" spans="1:27" ht="16.5" customHeight="1">
      <c r="A29" s="291"/>
      <c r="B29" s="292" t="s">
        <v>399</v>
      </c>
      <c r="C29" s="295">
        <v>322</v>
      </c>
      <c r="D29" s="295"/>
      <c r="E29" s="451">
        <v>240</v>
      </c>
      <c r="F29" s="887"/>
      <c r="G29" s="451">
        <v>264</v>
      </c>
      <c r="H29" s="887"/>
      <c r="I29" s="451">
        <v>310</v>
      </c>
      <c r="J29" s="887"/>
      <c r="K29" s="451">
        <v>215</v>
      </c>
      <c r="L29" s="887"/>
      <c r="M29" s="451">
        <v>494</v>
      </c>
      <c r="N29" s="887"/>
      <c r="O29" s="451">
        <v>367</v>
      </c>
      <c r="P29" s="887"/>
      <c r="Q29" s="451">
        <v>502</v>
      </c>
      <c r="R29" s="887"/>
      <c r="S29" s="451">
        <v>507</v>
      </c>
      <c r="T29" s="887"/>
      <c r="U29" s="295">
        <v>370</v>
      </c>
      <c r="V29" s="887"/>
      <c r="W29" s="311">
        <v>774</v>
      </c>
      <c r="X29" s="858"/>
      <c r="Y29" s="282"/>
      <c r="Z29" s="859">
        <f t="shared" si="2"/>
        <v>4365</v>
      </c>
      <c r="AA29" s="858"/>
    </row>
    <row r="30" spans="1:27" ht="16.5" customHeight="1">
      <c r="A30" s="291"/>
      <c r="B30" s="292" t="s">
        <v>447</v>
      </c>
      <c r="C30" s="295">
        <v>306</v>
      </c>
      <c r="D30" s="295"/>
      <c r="E30" s="451">
        <v>214</v>
      </c>
      <c r="F30" s="887"/>
      <c r="G30" s="451">
        <v>240</v>
      </c>
      <c r="H30" s="887"/>
      <c r="I30" s="451">
        <v>260</v>
      </c>
      <c r="J30" s="887"/>
      <c r="K30" s="451">
        <v>201</v>
      </c>
      <c r="L30" s="887"/>
      <c r="M30" s="451">
        <v>442</v>
      </c>
      <c r="N30" s="887"/>
      <c r="O30" s="451">
        <v>347</v>
      </c>
      <c r="P30" s="887"/>
      <c r="Q30" s="451">
        <v>504</v>
      </c>
      <c r="R30" s="887"/>
      <c r="S30" s="451">
        <v>476</v>
      </c>
      <c r="T30" s="887"/>
      <c r="U30" s="295">
        <v>346</v>
      </c>
      <c r="V30" s="887"/>
      <c r="W30" s="311">
        <v>746</v>
      </c>
      <c r="X30" s="858"/>
      <c r="Y30" s="282"/>
      <c r="Z30" s="859">
        <f t="shared" si="2"/>
        <v>4082</v>
      </c>
      <c r="AA30" s="858"/>
    </row>
    <row r="31" spans="1:27" ht="16.5" customHeight="1">
      <c r="A31" s="291"/>
      <c r="B31" s="292" t="s">
        <v>265</v>
      </c>
      <c r="C31" s="295">
        <v>281</v>
      </c>
      <c r="D31" s="295"/>
      <c r="E31" s="451">
        <v>182</v>
      </c>
      <c r="F31" s="887"/>
      <c r="G31" s="451">
        <v>214</v>
      </c>
      <c r="H31" s="887"/>
      <c r="I31" s="451">
        <v>208</v>
      </c>
      <c r="J31" s="887"/>
      <c r="K31" s="451">
        <v>209</v>
      </c>
      <c r="L31" s="887"/>
      <c r="M31" s="451">
        <v>422</v>
      </c>
      <c r="N31" s="887"/>
      <c r="O31" s="451">
        <v>317</v>
      </c>
      <c r="P31" s="887"/>
      <c r="Q31" s="451">
        <v>491</v>
      </c>
      <c r="R31" s="887"/>
      <c r="S31" s="451">
        <v>465</v>
      </c>
      <c r="T31" s="887"/>
      <c r="U31" s="295">
        <v>327</v>
      </c>
      <c r="V31" s="887"/>
      <c r="W31" s="311">
        <v>696</v>
      </c>
      <c r="X31" s="858"/>
      <c r="Y31" s="282"/>
      <c r="Z31" s="859">
        <f t="shared" si="2"/>
        <v>3812</v>
      </c>
      <c r="AA31" s="858"/>
    </row>
    <row r="32" spans="1:27" ht="16.5" customHeight="1">
      <c r="A32" s="291" t="s">
        <v>40</v>
      </c>
      <c r="B32" s="292" t="s">
        <v>173</v>
      </c>
      <c r="C32" s="295">
        <v>226</v>
      </c>
      <c r="D32" s="295"/>
      <c r="E32" s="451">
        <v>163</v>
      </c>
      <c r="F32" s="887"/>
      <c r="G32" s="451">
        <v>177</v>
      </c>
      <c r="H32" s="887"/>
      <c r="I32" s="451">
        <v>165</v>
      </c>
      <c r="J32" s="887"/>
      <c r="K32" s="451">
        <v>190</v>
      </c>
      <c r="L32" s="887"/>
      <c r="M32" s="451">
        <v>384</v>
      </c>
      <c r="N32" s="887"/>
      <c r="O32" s="451">
        <v>309</v>
      </c>
      <c r="P32" s="887"/>
      <c r="Q32" s="451">
        <v>460</v>
      </c>
      <c r="R32" s="887"/>
      <c r="S32" s="451">
        <v>410</v>
      </c>
      <c r="T32" s="887"/>
      <c r="U32" s="295">
        <v>289</v>
      </c>
      <c r="V32" s="887"/>
      <c r="W32" s="311">
        <v>618</v>
      </c>
      <c r="X32" s="858"/>
      <c r="Y32" s="282"/>
      <c r="Z32" s="859">
        <f t="shared" si="2"/>
        <v>3391</v>
      </c>
      <c r="AA32" s="858"/>
    </row>
    <row r="33" spans="1:27" ht="16.5" customHeight="1">
      <c r="A33" s="291"/>
      <c r="B33" s="292" t="s">
        <v>86</v>
      </c>
      <c r="C33" s="295">
        <v>209</v>
      </c>
      <c r="D33" s="295"/>
      <c r="E33" s="451">
        <v>135</v>
      </c>
      <c r="F33" s="887"/>
      <c r="G33" s="451">
        <v>168</v>
      </c>
      <c r="H33" s="887"/>
      <c r="I33" s="451">
        <v>145</v>
      </c>
      <c r="J33" s="887"/>
      <c r="K33" s="451">
        <v>188</v>
      </c>
      <c r="L33" s="887"/>
      <c r="M33" s="451">
        <v>355</v>
      </c>
      <c r="N33" s="887"/>
      <c r="O33" s="451">
        <v>292</v>
      </c>
      <c r="P33" s="887"/>
      <c r="Q33" s="451">
        <v>435</v>
      </c>
      <c r="R33" s="887"/>
      <c r="S33" s="451">
        <v>386</v>
      </c>
      <c r="T33" s="887"/>
      <c r="U33" s="295">
        <v>293</v>
      </c>
      <c r="V33" s="887"/>
      <c r="W33" s="311">
        <v>584</v>
      </c>
      <c r="X33" s="858"/>
      <c r="Y33" s="282"/>
      <c r="Z33" s="859">
        <f t="shared" si="2"/>
        <v>3190</v>
      </c>
      <c r="AA33" s="858"/>
    </row>
    <row r="34" spans="1:27" ht="16.5" customHeight="1">
      <c r="A34" s="291"/>
      <c r="B34" s="292" t="s">
        <v>112</v>
      </c>
      <c r="C34" s="311">
        <v>146</v>
      </c>
      <c r="D34" s="888" t="s">
        <v>248</v>
      </c>
      <c r="E34" s="856">
        <v>59</v>
      </c>
      <c r="F34" s="873" t="s">
        <v>248</v>
      </c>
      <c r="G34" s="856">
        <v>77</v>
      </c>
      <c r="H34" s="873" t="s">
        <v>248</v>
      </c>
      <c r="I34" s="856">
        <v>52</v>
      </c>
      <c r="J34" s="873" t="s">
        <v>248</v>
      </c>
      <c r="K34" s="856">
        <v>148</v>
      </c>
      <c r="L34" s="873" t="s">
        <v>248</v>
      </c>
      <c r="M34" s="856">
        <v>273</v>
      </c>
      <c r="N34" s="873" t="s">
        <v>248</v>
      </c>
      <c r="O34" s="856">
        <v>235</v>
      </c>
      <c r="P34" s="873" t="s">
        <v>248</v>
      </c>
      <c r="Q34" s="856">
        <v>336</v>
      </c>
      <c r="R34" s="873" t="s">
        <v>248</v>
      </c>
      <c r="S34" s="856">
        <v>276</v>
      </c>
      <c r="T34" s="873" t="s">
        <v>248</v>
      </c>
      <c r="U34" s="311">
        <v>234</v>
      </c>
      <c r="V34" s="873" t="s">
        <v>248</v>
      </c>
      <c r="W34" s="311">
        <v>462</v>
      </c>
      <c r="X34" s="875" t="s">
        <v>248</v>
      </c>
      <c r="Y34" s="282"/>
      <c r="Z34" s="859">
        <f t="shared" si="2"/>
        <v>2298</v>
      </c>
      <c r="AA34" s="875" t="s">
        <v>443</v>
      </c>
    </row>
    <row r="35" spans="1:29" ht="16.5" customHeight="1">
      <c r="A35" s="291"/>
      <c r="B35" s="292" t="s">
        <v>269</v>
      </c>
      <c r="C35" s="311">
        <v>100</v>
      </c>
      <c r="D35" s="888" t="s">
        <v>443</v>
      </c>
      <c r="E35" s="856">
        <v>37</v>
      </c>
      <c r="F35" s="873" t="s">
        <v>443</v>
      </c>
      <c r="G35" s="856">
        <v>59</v>
      </c>
      <c r="H35" s="873" t="s">
        <v>443</v>
      </c>
      <c r="I35" s="856">
        <v>36</v>
      </c>
      <c r="J35" s="873" t="s">
        <v>443</v>
      </c>
      <c r="K35" s="856">
        <v>113</v>
      </c>
      <c r="L35" s="873" t="s">
        <v>443</v>
      </c>
      <c r="M35" s="856">
        <v>218</v>
      </c>
      <c r="N35" s="873" t="s">
        <v>443</v>
      </c>
      <c r="O35" s="856">
        <v>207</v>
      </c>
      <c r="P35" s="873" t="s">
        <v>443</v>
      </c>
      <c r="Q35" s="856">
        <v>272</v>
      </c>
      <c r="R35" s="873" t="s">
        <v>443</v>
      </c>
      <c r="S35" s="856">
        <v>214</v>
      </c>
      <c r="T35" s="873" t="s">
        <v>443</v>
      </c>
      <c r="U35" s="311">
        <v>203</v>
      </c>
      <c r="V35" s="873" t="s">
        <v>443</v>
      </c>
      <c r="W35" s="856">
        <v>430</v>
      </c>
      <c r="X35" s="875" t="s">
        <v>443</v>
      </c>
      <c r="Y35" s="853"/>
      <c r="Z35" s="859">
        <f t="shared" si="2"/>
        <v>1889</v>
      </c>
      <c r="AA35" s="875" t="s">
        <v>443</v>
      </c>
      <c r="AC35" s="375"/>
    </row>
    <row r="36" spans="1:27" ht="16.5" customHeight="1">
      <c r="A36" s="684"/>
      <c r="B36" s="861" t="s">
        <v>14</v>
      </c>
      <c r="C36" s="862">
        <v>74</v>
      </c>
      <c r="D36" s="878" t="s">
        <v>248</v>
      </c>
      <c r="E36" s="863">
        <v>26</v>
      </c>
      <c r="F36" s="878" t="s">
        <v>248</v>
      </c>
      <c r="G36" s="863">
        <v>54</v>
      </c>
      <c r="H36" s="878" t="s">
        <v>248</v>
      </c>
      <c r="I36" s="863">
        <v>29</v>
      </c>
      <c r="J36" s="878" t="s">
        <v>248</v>
      </c>
      <c r="K36" s="863">
        <v>61</v>
      </c>
      <c r="L36" s="878" t="s">
        <v>248</v>
      </c>
      <c r="M36" s="863">
        <v>184</v>
      </c>
      <c r="N36" s="878" t="s">
        <v>248</v>
      </c>
      <c r="O36" s="863">
        <v>172</v>
      </c>
      <c r="P36" s="878" t="s">
        <v>248</v>
      </c>
      <c r="Q36" s="863">
        <v>229</v>
      </c>
      <c r="R36" s="878" t="s">
        <v>248</v>
      </c>
      <c r="S36" s="863">
        <v>176</v>
      </c>
      <c r="T36" s="880" t="s">
        <v>248</v>
      </c>
      <c r="U36" s="862">
        <v>156</v>
      </c>
      <c r="V36" s="880" t="s">
        <v>248</v>
      </c>
      <c r="W36" s="862">
        <v>322</v>
      </c>
      <c r="X36" s="882" t="s">
        <v>248</v>
      </c>
      <c r="Y36" s="853"/>
      <c r="Z36" s="866">
        <f t="shared" si="2"/>
        <v>1483</v>
      </c>
      <c r="AA36" s="882" t="s">
        <v>248</v>
      </c>
    </row>
    <row r="37" spans="1:27" ht="16.5" customHeight="1">
      <c r="A37" s="248" t="s">
        <v>204</v>
      </c>
      <c r="B37" s="24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Z37" s="853"/>
      <c r="AA37" s="6"/>
    </row>
    <row r="38" spans="1:26" ht="6" customHeight="1">
      <c r="A38" s="248"/>
      <c r="B38" s="24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Z38" s="889"/>
    </row>
    <row r="39" spans="1:27" ht="16.5" customHeight="1">
      <c r="A39" s="890" t="s">
        <v>231</v>
      </c>
      <c r="B39" s="890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672"/>
      <c r="AA39" s="59"/>
    </row>
    <row r="40" spans="1:21" ht="13.5">
      <c r="A40" s="846"/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U40" s="6"/>
    </row>
    <row r="43" ht="13.5">
      <c r="G43" s="6"/>
    </row>
  </sheetData>
  <sheetProtection/>
  <mergeCells count="40">
    <mergeCell ref="A2:C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Z3:AA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Z15:AA15"/>
    <mergeCell ref="A27:B27"/>
    <mergeCell ref="C27:D27"/>
    <mergeCell ref="E27:F27"/>
    <mergeCell ref="G27:H27"/>
    <mergeCell ref="I27:J27"/>
    <mergeCell ref="W27:X27"/>
    <mergeCell ref="Z27:AA27"/>
    <mergeCell ref="K27:L27"/>
    <mergeCell ref="M27:N27"/>
    <mergeCell ref="O27:P27"/>
    <mergeCell ref="Q27:R27"/>
    <mergeCell ref="S27:T27"/>
    <mergeCell ref="U27:V27"/>
  </mergeCells>
  <printOptions/>
  <pageMargins left="0.984251968503937" right="0.8267716535433072" top="0.3937007874015748" bottom="0.3937007874015748" header="0.5118110236220472" footer="0.1968503937007874"/>
  <pageSetup horizontalDpi="600" verticalDpi="600" orientation="landscape" paperSize="9" scale="94" r:id="rId1"/>
  <headerFooter alignWithMargins="0">
    <oddFooter>&amp;R&amp;"ＭＳ Ｐ明朝,標準"&amp;10－１９－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Normal="80" zoomScaleSheetLayoutView="100" zoomScalePageLayoutView="0" workbookViewId="0" topLeftCell="A13">
      <selection activeCell="A39" sqref="A39"/>
    </sheetView>
  </sheetViews>
  <sheetFormatPr defaultColWidth="9.00390625" defaultRowHeight="13.5"/>
  <cols>
    <col min="1" max="1" width="11.00390625" style="62" customWidth="1"/>
    <col min="2" max="3" width="10.625" style="62" customWidth="1"/>
    <col min="4" max="4" width="4.125" style="62" customWidth="1"/>
    <col min="5" max="6" width="10.625" style="62" customWidth="1"/>
    <col min="7" max="7" width="6.375" style="62" customWidth="1"/>
    <col min="8" max="8" width="4.00390625" style="62" customWidth="1"/>
    <col min="9" max="9" width="8.125" style="62" customWidth="1"/>
    <col min="10" max="10" width="4.00390625" style="62" customWidth="1"/>
    <col min="11" max="17" width="10.625" style="62" customWidth="1"/>
    <col min="18" max="18" width="6.25390625" style="62" customWidth="1"/>
    <col min="19" max="19" width="4.00390625" style="62" customWidth="1"/>
    <col min="20" max="23" width="6.25390625" style="62" customWidth="1"/>
    <col min="24" max="24" width="1.4921875" style="62" customWidth="1"/>
    <col min="25" max="16384" width="9.00390625" style="62" customWidth="1"/>
  </cols>
  <sheetData>
    <row r="1" spans="1:23" s="63" customFormat="1" ht="19.5" customHeight="1">
      <c r="A1" s="67" t="s">
        <v>147</v>
      </c>
      <c r="B1" s="67"/>
      <c r="C1" s="67"/>
      <c r="D1" s="67"/>
      <c r="E1" s="67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5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912" t="s">
        <v>296</v>
      </c>
      <c r="V2" s="912"/>
      <c r="W2" s="912"/>
    </row>
    <row r="3" spans="1:23" ht="15.75" customHeight="1">
      <c r="A3" s="70"/>
      <c r="U3" s="913"/>
      <c r="V3" s="913"/>
      <c r="W3" s="913"/>
    </row>
    <row r="4" spans="1:23" ht="23.25" customHeight="1">
      <c r="A4" s="914"/>
      <c r="B4" s="917" t="s">
        <v>335</v>
      </c>
      <c r="C4" s="917"/>
      <c r="D4" s="917"/>
      <c r="E4" s="917"/>
      <c r="F4" s="917"/>
      <c r="G4" s="917"/>
      <c r="H4" s="917"/>
      <c r="I4" s="917"/>
      <c r="J4" s="918"/>
      <c r="K4" s="919" t="s">
        <v>368</v>
      </c>
      <c r="L4" s="920"/>
      <c r="M4" s="921"/>
      <c r="N4" s="71" t="s">
        <v>233</v>
      </c>
      <c r="O4" s="71" t="s">
        <v>219</v>
      </c>
      <c r="P4" s="71" t="s">
        <v>96</v>
      </c>
      <c r="Q4" s="71" t="s">
        <v>234</v>
      </c>
      <c r="R4" s="922" t="s">
        <v>382</v>
      </c>
      <c r="S4" s="923"/>
      <c r="T4" s="923"/>
      <c r="U4" s="923"/>
      <c r="V4" s="923"/>
      <c r="W4" s="924"/>
    </row>
    <row r="5" spans="1:23" ht="30" customHeight="1">
      <c r="A5" s="915"/>
      <c r="B5" s="925" t="s">
        <v>379</v>
      </c>
      <c r="C5" s="927" t="s">
        <v>301</v>
      </c>
      <c r="D5" s="928"/>
      <c r="E5" s="928"/>
      <c r="F5" s="929"/>
      <c r="G5" s="930" t="s">
        <v>433</v>
      </c>
      <c r="H5" s="932"/>
      <c r="I5" s="72" t="s">
        <v>55</v>
      </c>
      <c r="J5" s="934"/>
      <c r="K5" s="904" t="s">
        <v>301</v>
      </c>
      <c r="L5" s="905"/>
      <c r="M5" s="906"/>
      <c r="N5" s="907" t="s">
        <v>272</v>
      </c>
      <c r="O5" s="907" t="s">
        <v>272</v>
      </c>
      <c r="P5" s="907" t="s">
        <v>272</v>
      </c>
      <c r="Q5" s="907" t="s">
        <v>272</v>
      </c>
      <c r="R5" s="910" t="s">
        <v>415</v>
      </c>
      <c r="S5" s="893"/>
      <c r="T5" s="895" t="s">
        <v>327</v>
      </c>
      <c r="U5" s="897" t="s">
        <v>196</v>
      </c>
      <c r="V5" s="899" t="s">
        <v>133</v>
      </c>
      <c r="W5" s="901" t="s">
        <v>7</v>
      </c>
    </row>
    <row r="6" spans="1:23" ht="34.5" customHeight="1">
      <c r="A6" s="916"/>
      <c r="B6" s="926"/>
      <c r="C6" s="73" t="s">
        <v>394</v>
      </c>
      <c r="D6" s="74"/>
      <c r="E6" s="75" t="s">
        <v>29</v>
      </c>
      <c r="F6" s="76" t="s">
        <v>111</v>
      </c>
      <c r="G6" s="931"/>
      <c r="H6" s="933"/>
      <c r="I6" s="77" t="s">
        <v>51</v>
      </c>
      <c r="J6" s="935"/>
      <c r="K6" s="78" t="s">
        <v>363</v>
      </c>
      <c r="L6" s="75" t="s">
        <v>29</v>
      </c>
      <c r="M6" s="79" t="s">
        <v>111</v>
      </c>
      <c r="N6" s="908"/>
      <c r="O6" s="908"/>
      <c r="P6" s="909"/>
      <c r="Q6" s="909"/>
      <c r="R6" s="911"/>
      <c r="S6" s="894"/>
      <c r="T6" s="896"/>
      <c r="U6" s="898"/>
      <c r="V6" s="900"/>
      <c r="W6" s="902"/>
    </row>
    <row r="7" spans="1:23" ht="7.5" customHeight="1">
      <c r="A7" s="80"/>
      <c r="B7" s="81"/>
      <c r="C7" s="82"/>
      <c r="D7" s="83"/>
      <c r="E7" s="84"/>
      <c r="F7" s="85"/>
      <c r="G7" s="86"/>
      <c r="H7" s="87"/>
      <c r="I7" s="88"/>
      <c r="J7" s="89"/>
      <c r="K7" s="90"/>
      <c r="L7" s="84"/>
      <c r="M7" s="91"/>
      <c r="N7" s="92"/>
      <c r="O7" s="92"/>
      <c r="P7" s="92"/>
      <c r="Q7" s="92"/>
      <c r="R7" s="93"/>
      <c r="S7" s="94"/>
      <c r="T7" s="95"/>
      <c r="U7" s="96"/>
      <c r="V7" s="96"/>
      <c r="W7" s="97"/>
    </row>
    <row r="8" spans="1:23" ht="19.5" customHeight="1">
      <c r="A8" s="98" t="s">
        <v>73</v>
      </c>
      <c r="B8" s="99">
        <v>211964</v>
      </c>
      <c r="C8" s="100">
        <v>588667</v>
      </c>
      <c r="D8" s="101" t="s">
        <v>193</v>
      </c>
      <c r="E8" s="102">
        <v>280701</v>
      </c>
      <c r="F8" s="103">
        <v>307966</v>
      </c>
      <c r="G8" s="104">
        <v>2.7081259816</v>
      </c>
      <c r="H8" s="101" t="s">
        <v>193</v>
      </c>
      <c r="I8" s="105">
        <v>167.8</v>
      </c>
      <c r="J8" s="106" t="s">
        <v>193</v>
      </c>
      <c r="K8" s="107">
        <v>607012</v>
      </c>
      <c r="L8" s="102">
        <v>290190</v>
      </c>
      <c r="M8" s="108">
        <v>316822</v>
      </c>
      <c r="N8" s="109">
        <v>613289</v>
      </c>
      <c r="O8" s="110">
        <v>614929</v>
      </c>
      <c r="P8" s="110">
        <v>615722</v>
      </c>
      <c r="Q8" s="110">
        <v>616024</v>
      </c>
      <c r="R8" s="111">
        <v>-3.022180780610595</v>
      </c>
      <c r="S8" s="112" t="s">
        <v>193</v>
      </c>
      <c r="T8" s="113">
        <v>-1.0234978941412565</v>
      </c>
      <c r="U8" s="114">
        <v>-0.2666974561290836</v>
      </c>
      <c r="V8" s="114">
        <v>-0.12879188984639134</v>
      </c>
      <c r="W8" s="115">
        <v>-0.04902406399750481</v>
      </c>
    </row>
    <row r="9" spans="1:23" ht="19.5" customHeight="1">
      <c r="A9" s="98" t="s">
        <v>181</v>
      </c>
      <c r="B9" s="99">
        <v>86698</v>
      </c>
      <c r="C9" s="100">
        <v>239829</v>
      </c>
      <c r="D9" s="101" t="s">
        <v>193</v>
      </c>
      <c r="E9" s="102">
        <v>116053</v>
      </c>
      <c r="F9" s="103">
        <v>123776</v>
      </c>
      <c r="G9" s="104">
        <v>2.7024921398187534</v>
      </c>
      <c r="H9" s="101" t="s">
        <v>193</v>
      </c>
      <c r="I9" s="105">
        <v>157.92041720716153</v>
      </c>
      <c r="J9" s="106" t="s">
        <v>193</v>
      </c>
      <c r="K9" s="107">
        <v>247469</v>
      </c>
      <c r="L9" s="102">
        <v>120025</v>
      </c>
      <c r="M9" s="108">
        <v>127444</v>
      </c>
      <c r="N9" s="109">
        <v>249385</v>
      </c>
      <c r="O9" s="109">
        <v>249108</v>
      </c>
      <c r="P9" s="109">
        <v>248814</v>
      </c>
      <c r="Q9" s="109">
        <v>245876</v>
      </c>
      <c r="R9" s="111">
        <v>-3.0872553734002994</v>
      </c>
      <c r="S9" s="112" t="s">
        <v>193</v>
      </c>
      <c r="T9" s="113">
        <v>-0.7682899933837195</v>
      </c>
      <c r="U9" s="114">
        <v>0.11119675000401674</v>
      </c>
      <c r="V9" s="114">
        <v>0.11816055366660194</v>
      </c>
      <c r="W9" s="115">
        <v>1.194911256080311</v>
      </c>
    </row>
    <row r="10" spans="1:23" ht="19.5" customHeight="1">
      <c r="A10" s="98" t="s">
        <v>5</v>
      </c>
      <c r="B10" s="99">
        <v>36713</v>
      </c>
      <c r="C10" s="100">
        <v>108737</v>
      </c>
      <c r="D10" s="101" t="s">
        <v>193</v>
      </c>
      <c r="E10" s="102">
        <v>51144</v>
      </c>
      <c r="F10" s="103">
        <v>57593</v>
      </c>
      <c r="G10" s="104">
        <v>2.8749145964854748</v>
      </c>
      <c r="H10" s="101" t="s">
        <v>193</v>
      </c>
      <c r="I10" s="105">
        <v>139.29390364193023</v>
      </c>
      <c r="J10" s="106" t="s">
        <v>193</v>
      </c>
      <c r="K10" s="107">
        <v>113177</v>
      </c>
      <c r="L10" s="102">
        <v>53327</v>
      </c>
      <c r="M10" s="108">
        <v>59850</v>
      </c>
      <c r="N10" s="109">
        <v>116686</v>
      </c>
      <c r="O10" s="109">
        <v>119604</v>
      </c>
      <c r="P10" s="109">
        <v>121502</v>
      </c>
      <c r="Q10" s="109">
        <v>122939</v>
      </c>
      <c r="R10" s="111">
        <v>-3.9230585719713384</v>
      </c>
      <c r="S10" s="112" t="s">
        <v>193</v>
      </c>
      <c r="T10" s="113">
        <v>-3.0072159470716286</v>
      </c>
      <c r="U10" s="114">
        <v>-2.4397177351928034</v>
      </c>
      <c r="V10" s="114">
        <v>-1.562114203881415</v>
      </c>
      <c r="W10" s="115">
        <v>-1.1688723675969404</v>
      </c>
    </row>
    <row r="11" spans="1:23" ht="19.5" customHeight="1">
      <c r="A11" s="98" t="s">
        <v>356</v>
      </c>
      <c r="B11" s="99">
        <v>88553</v>
      </c>
      <c r="C11" s="100">
        <v>240101</v>
      </c>
      <c r="D11" s="101" t="s">
        <v>193</v>
      </c>
      <c r="E11" s="102">
        <v>113504</v>
      </c>
      <c r="F11" s="103">
        <v>126597</v>
      </c>
      <c r="G11" s="104">
        <v>2.644524480989433</v>
      </c>
      <c r="H11" s="101" t="s">
        <v>193</v>
      </c>
      <c r="I11" s="105">
        <v>198.76239672842263</v>
      </c>
      <c r="J11" s="106" t="s">
        <v>193</v>
      </c>
      <c r="K11" s="107">
        <v>246366</v>
      </c>
      <c r="L11" s="102">
        <v>116838</v>
      </c>
      <c r="M11" s="108">
        <v>129528</v>
      </c>
      <c r="N11" s="109">
        <v>247218</v>
      </c>
      <c r="O11" s="109">
        <v>246217</v>
      </c>
      <c r="P11" s="109">
        <v>245406</v>
      </c>
      <c r="Q11" s="109">
        <v>247209</v>
      </c>
      <c r="R11" s="111">
        <v>-2.5429645324436034</v>
      </c>
      <c r="S11" s="112" t="s">
        <v>193</v>
      </c>
      <c r="T11" s="113">
        <v>-0.34463509938597037</v>
      </c>
      <c r="U11" s="114">
        <v>0.4065519440168641</v>
      </c>
      <c r="V11" s="114">
        <v>0.33047276757700583</v>
      </c>
      <c r="W11" s="115">
        <v>-0.7293423783114705</v>
      </c>
    </row>
    <row r="12" spans="1:23" ht="6.75" customHeight="1">
      <c r="A12" s="98"/>
      <c r="B12" s="99"/>
      <c r="C12" s="100"/>
      <c r="D12" s="116"/>
      <c r="E12" s="102"/>
      <c r="F12" s="103"/>
      <c r="G12" s="117"/>
      <c r="H12" s="116"/>
      <c r="I12" s="105"/>
      <c r="J12" s="118"/>
      <c r="K12" s="107"/>
      <c r="L12" s="102"/>
      <c r="M12" s="108"/>
      <c r="N12" s="109"/>
      <c r="O12" s="119"/>
      <c r="P12" s="119"/>
      <c r="Q12" s="119"/>
      <c r="R12" s="111"/>
      <c r="S12" s="120"/>
      <c r="T12" s="113"/>
      <c r="U12" s="114"/>
      <c r="V12" s="114"/>
      <c r="W12" s="115"/>
    </row>
    <row r="13" spans="1:23" ht="19.5" customHeight="1">
      <c r="A13" s="121" t="s">
        <v>448</v>
      </c>
      <c r="B13" s="99">
        <v>73288</v>
      </c>
      <c r="C13" s="100">
        <v>197449</v>
      </c>
      <c r="D13" s="122" t="s">
        <v>194</v>
      </c>
      <c r="E13" s="102">
        <v>95959</v>
      </c>
      <c r="F13" s="103">
        <v>101490</v>
      </c>
      <c r="G13" s="104">
        <v>2.6263984245</v>
      </c>
      <c r="H13" s="123" t="s">
        <v>239</v>
      </c>
      <c r="I13" s="105">
        <v>257.9</v>
      </c>
      <c r="J13" s="124" t="s">
        <v>208</v>
      </c>
      <c r="K13" s="107">
        <v>201740</v>
      </c>
      <c r="L13" s="102">
        <v>98333</v>
      </c>
      <c r="M13" s="108">
        <v>103407</v>
      </c>
      <c r="N13" s="109">
        <v>200744</v>
      </c>
      <c r="O13" s="110">
        <v>197959</v>
      </c>
      <c r="P13" s="110">
        <v>195707</v>
      </c>
      <c r="Q13" s="110">
        <v>190836</v>
      </c>
      <c r="R13" s="111">
        <v>-2.1269951422623223</v>
      </c>
      <c r="S13" s="124" t="s">
        <v>413</v>
      </c>
      <c r="T13" s="113">
        <v>0.49615430598175525</v>
      </c>
      <c r="U13" s="114">
        <v>1.4068569754343008</v>
      </c>
      <c r="V13" s="114">
        <v>1.150699770575403</v>
      </c>
      <c r="W13" s="115">
        <v>2.5524534154981238</v>
      </c>
    </row>
    <row r="14" spans="1:23" ht="19.5" customHeight="1">
      <c r="A14" s="121" t="s">
        <v>58</v>
      </c>
      <c r="B14" s="99">
        <v>57610</v>
      </c>
      <c r="C14" s="100">
        <v>148271</v>
      </c>
      <c r="D14" s="122" t="s">
        <v>167</v>
      </c>
      <c r="E14" s="102">
        <v>70133</v>
      </c>
      <c r="F14" s="103">
        <v>78138</v>
      </c>
      <c r="G14" s="104">
        <v>2.5126674787</v>
      </c>
      <c r="H14" s="123" t="s">
        <v>258</v>
      </c>
      <c r="I14" s="105">
        <v>1121.5</v>
      </c>
      <c r="J14" s="124" t="s">
        <v>167</v>
      </c>
      <c r="K14" s="107">
        <v>149584</v>
      </c>
      <c r="L14" s="102">
        <v>71053</v>
      </c>
      <c r="M14" s="108">
        <v>78531</v>
      </c>
      <c r="N14" s="109">
        <v>147837</v>
      </c>
      <c r="O14" s="110">
        <v>143856</v>
      </c>
      <c r="P14" s="110">
        <v>140503</v>
      </c>
      <c r="Q14" s="110">
        <v>140615</v>
      </c>
      <c r="R14" s="111">
        <v>-0.8777676756872355</v>
      </c>
      <c r="S14" s="125" t="s">
        <v>167</v>
      </c>
      <c r="T14" s="113">
        <v>1.1817068798744668</v>
      </c>
      <c r="U14" s="114">
        <v>2.7673506840173445</v>
      </c>
      <c r="V14" s="114">
        <v>2.3864259126139764</v>
      </c>
      <c r="W14" s="115">
        <v>-0.07965010845215614</v>
      </c>
    </row>
    <row r="15" spans="1:23" ht="19.5" customHeight="1">
      <c r="A15" s="121" t="s">
        <v>98</v>
      </c>
      <c r="B15" s="99">
        <v>18266</v>
      </c>
      <c r="C15" s="100">
        <v>50720</v>
      </c>
      <c r="D15" s="122" t="s">
        <v>413</v>
      </c>
      <c r="E15" s="102">
        <v>23732</v>
      </c>
      <c r="F15" s="103">
        <v>26988</v>
      </c>
      <c r="G15" s="104">
        <v>2.6566589684</v>
      </c>
      <c r="H15" s="123" t="s">
        <v>449</v>
      </c>
      <c r="I15" s="105">
        <v>186.4</v>
      </c>
      <c r="J15" s="124" t="s">
        <v>250</v>
      </c>
      <c r="K15" s="107">
        <v>52592</v>
      </c>
      <c r="L15" s="102">
        <v>24635</v>
      </c>
      <c r="M15" s="108">
        <v>27957</v>
      </c>
      <c r="N15" s="109">
        <v>54027</v>
      </c>
      <c r="O15" s="110">
        <v>55669</v>
      </c>
      <c r="P15" s="110">
        <v>56602</v>
      </c>
      <c r="Q15" s="110">
        <v>57306</v>
      </c>
      <c r="R15" s="111">
        <v>-3.559476726498323</v>
      </c>
      <c r="S15" s="125" t="s">
        <v>357</v>
      </c>
      <c r="T15" s="113">
        <v>-2.6560793677235406</v>
      </c>
      <c r="U15" s="114">
        <v>-2.9495769638398395</v>
      </c>
      <c r="V15" s="114">
        <v>-1.6483516483516536</v>
      </c>
      <c r="W15" s="115">
        <v>-1.2284926534743335</v>
      </c>
    </row>
    <row r="16" spans="1:23" ht="19.5" customHeight="1">
      <c r="A16" s="121" t="s">
        <v>175</v>
      </c>
      <c r="B16" s="99">
        <v>12870</v>
      </c>
      <c r="C16" s="100">
        <v>35259</v>
      </c>
      <c r="D16" s="122" t="s">
        <v>68</v>
      </c>
      <c r="E16" s="102">
        <v>16906</v>
      </c>
      <c r="F16" s="103">
        <v>18353</v>
      </c>
      <c r="G16" s="104">
        <v>2.6690080387</v>
      </c>
      <c r="H16" s="126" t="s">
        <v>161</v>
      </c>
      <c r="I16" s="127">
        <v>1224.7</v>
      </c>
      <c r="J16" s="124" t="s">
        <v>194</v>
      </c>
      <c r="K16" s="107">
        <v>36459</v>
      </c>
      <c r="L16" s="102">
        <v>17535</v>
      </c>
      <c r="M16" s="108">
        <v>18924</v>
      </c>
      <c r="N16" s="109">
        <v>36843</v>
      </c>
      <c r="O16" s="110">
        <v>37365</v>
      </c>
      <c r="P16" s="110">
        <v>37282</v>
      </c>
      <c r="Q16" s="110">
        <v>37351</v>
      </c>
      <c r="R16" s="111">
        <v>-3.2913683864066456</v>
      </c>
      <c r="S16" s="125" t="s">
        <v>208</v>
      </c>
      <c r="T16" s="113">
        <v>-1.0422604022473747</v>
      </c>
      <c r="U16" s="114">
        <v>-1.3970293054997973</v>
      </c>
      <c r="V16" s="114">
        <v>0.2226275414409118</v>
      </c>
      <c r="W16" s="115">
        <v>-0.18473400979893695</v>
      </c>
    </row>
    <row r="17" spans="1:23" ht="6.75" customHeight="1">
      <c r="A17" s="121"/>
      <c r="B17" s="99"/>
      <c r="C17" s="100"/>
      <c r="D17" s="122"/>
      <c r="E17" s="102"/>
      <c r="F17" s="103"/>
      <c r="G17" s="104"/>
      <c r="H17" s="123"/>
      <c r="I17" s="127"/>
      <c r="J17" s="124"/>
      <c r="K17" s="107"/>
      <c r="L17" s="102"/>
      <c r="M17" s="108"/>
      <c r="N17" s="109"/>
      <c r="O17" s="110"/>
      <c r="P17" s="110"/>
      <c r="Q17" s="110"/>
      <c r="R17" s="111"/>
      <c r="S17" s="125"/>
      <c r="T17" s="113"/>
      <c r="U17" s="114"/>
      <c r="V17" s="114"/>
      <c r="W17" s="115"/>
    </row>
    <row r="18" spans="1:23" ht="19.5" customHeight="1">
      <c r="A18" s="121" t="s">
        <v>374</v>
      </c>
      <c r="B18" s="99">
        <v>3982</v>
      </c>
      <c r="C18" s="100">
        <v>12362</v>
      </c>
      <c r="D18" s="122" t="s">
        <v>171</v>
      </c>
      <c r="E18" s="102">
        <v>5824</v>
      </c>
      <c r="F18" s="103">
        <v>6538</v>
      </c>
      <c r="G18" s="104">
        <v>3.047067707</v>
      </c>
      <c r="H18" s="126" t="s">
        <v>171</v>
      </c>
      <c r="I18" s="127">
        <v>101</v>
      </c>
      <c r="J18" s="124" t="s">
        <v>171</v>
      </c>
      <c r="K18" s="107">
        <v>13270</v>
      </c>
      <c r="L18" s="102">
        <v>6300</v>
      </c>
      <c r="M18" s="108">
        <v>6970</v>
      </c>
      <c r="N18" s="109">
        <v>14015</v>
      </c>
      <c r="O18" s="110">
        <v>14713</v>
      </c>
      <c r="P18" s="110">
        <v>15342</v>
      </c>
      <c r="Q18" s="110">
        <v>15944</v>
      </c>
      <c r="R18" s="111">
        <v>-6.84250188394876</v>
      </c>
      <c r="S18" s="125" t="s">
        <v>31</v>
      </c>
      <c r="T18" s="113">
        <v>-5.315733143061008</v>
      </c>
      <c r="U18" s="114">
        <v>-4.744103853734794</v>
      </c>
      <c r="V18" s="114">
        <v>-4.099856602789731</v>
      </c>
      <c r="W18" s="115">
        <v>-3.775715002508784</v>
      </c>
    </row>
    <row r="19" spans="1:23" ht="7.5" customHeight="1">
      <c r="A19" s="121"/>
      <c r="B19" s="99"/>
      <c r="C19" s="100"/>
      <c r="D19" s="122"/>
      <c r="E19" s="102"/>
      <c r="F19" s="103"/>
      <c r="G19" s="104"/>
      <c r="H19" s="123"/>
      <c r="I19" s="105"/>
      <c r="J19" s="124"/>
      <c r="K19" s="107"/>
      <c r="L19" s="102"/>
      <c r="M19" s="108"/>
      <c r="N19" s="109"/>
      <c r="O19" s="110"/>
      <c r="P19" s="110"/>
      <c r="Q19" s="110"/>
      <c r="R19" s="111"/>
      <c r="S19" s="125"/>
      <c r="T19" s="113"/>
      <c r="U19" s="114"/>
      <c r="V19" s="114"/>
      <c r="W19" s="115"/>
    </row>
    <row r="20" spans="1:23" ht="19.5" customHeight="1">
      <c r="A20" s="121" t="s">
        <v>281</v>
      </c>
      <c r="B20" s="99">
        <v>1405</v>
      </c>
      <c r="C20" s="100">
        <v>3873</v>
      </c>
      <c r="D20" s="122" t="s">
        <v>424</v>
      </c>
      <c r="E20" s="102">
        <v>1828</v>
      </c>
      <c r="F20" s="103">
        <v>2045</v>
      </c>
      <c r="G20" s="104">
        <v>2.7013542409</v>
      </c>
      <c r="H20" s="123" t="s">
        <v>31</v>
      </c>
      <c r="I20" s="105">
        <v>19.4</v>
      </c>
      <c r="J20" s="124" t="s">
        <v>218</v>
      </c>
      <c r="K20" s="107">
        <v>4378</v>
      </c>
      <c r="L20" s="102">
        <v>2061</v>
      </c>
      <c r="M20" s="108">
        <v>2317</v>
      </c>
      <c r="N20" s="109">
        <v>4998</v>
      </c>
      <c r="O20" s="110">
        <v>5548</v>
      </c>
      <c r="P20" s="110">
        <v>6004</v>
      </c>
      <c r="Q20" s="110">
        <v>6337</v>
      </c>
      <c r="R20" s="111">
        <v>-11.534947464595701</v>
      </c>
      <c r="S20" s="125" t="s">
        <v>258</v>
      </c>
      <c r="T20" s="113">
        <v>-12.404961984793916</v>
      </c>
      <c r="U20" s="114">
        <v>-9.91348233597693</v>
      </c>
      <c r="V20" s="114">
        <v>-7.594936708860756</v>
      </c>
      <c r="W20" s="115">
        <v>-5.254852453842506</v>
      </c>
    </row>
    <row r="21" spans="1:23" ht="19.5" customHeight="1">
      <c r="A21" s="121" t="s">
        <v>119</v>
      </c>
      <c r="B21" s="99">
        <v>2569</v>
      </c>
      <c r="C21" s="100">
        <v>7718</v>
      </c>
      <c r="D21" s="122" t="s">
        <v>31</v>
      </c>
      <c r="E21" s="102">
        <v>3626</v>
      </c>
      <c r="F21" s="103">
        <v>4092</v>
      </c>
      <c r="G21" s="104">
        <v>2.9781931464</v>
      </c>
      <c r="H21" s="123" t="s">
        <v>75</v>
      </c>
      <c r="I21" s="105">
        <v>34.4</v>
      </c>
      <c r="J21" s="124" t="s">
        <v>161</v>
      </c>
      <c r="K21" s="107">
        <v>8647</v>
      </c>
      <c r="L21" s="102">
        <v>4091</v>
      </c>
      <c r="M21" s="108">
        <v>4556</v>
      </c>
      <c r="N21" s="109">
        <v>9383</v>
      </c>
      <c r="O21" s="110">
        <v>10082</v>
      </c>
      <c r="P21" s="110">
        <v>10670</v>
      </c>
      <c r="Q21" s="110">
        <v>11199</v>
      </c>
      <c r="R21" s="111">
        <v>-10.74361050075171</v>
      </c>
      <c r="S21" s="124" t="s">
        <v>218</v>
      </c>
      <c r="T21" s="113">
        <v>-7.843973142918048</v>
      </c>
      <c r="U21" s="114">
        <v>-6.933148184883953</v>
      </c>
      <c r="V21" s="114">
        <v>-5.510777881911899</v>
      </c>
      <c r="W21" s="115">
        <v>-4.723636038932044</v>
      </c>
    </row>
    <row r="22" spans="1:23" ht="19.5" customHeight="1">
      <c r="A22" s="121" t="s">
        <v>211</v>
      </c>
      <c r="B22" s="99">
        <v>5454</v>
      </c>
      <c r="C22" s="100">
        <v>18427</v>
      </c>
      <c r="D22" s="122" t="s">
        <v>357</v>
      </c>
      <c r="E22" s="102">
        <v>8816</v>
      </c>
      <c r="F22" s="103">
        <v>9611</v>
      </c>
      <c r="G22" s="104">
        <v>3.3425688073</v>
      </c>
      <c r="H22" s="123" t="s">
        <v>194</v>
      </c>
      <c r="I22" s="105">
        <v>89.1</v>
      </c>
      <c r="J22" s="124" t="s">
        <v>214</v>
      </c>
      <c r="K22" s="107">
        <v>19434</v>
      </c>
      <c r="L22" s="102">
        <v>9240</v>
      </c>
      <c r="M22" s="108">
        <v>10194</v>
      </c>
      <c r="N22" s="109">
        <v>20245</v>
      </c>
      <c r="O22" s="110">
        <v>20806</v>
      </c>
      <c r="P22" s="110">
        <v>21091</v>
      </c>
      <c r="Q22" s="110">
        <v>21560</v>
      </c>
      <c r="R22" s="111">
        <v>-5.181640423999179</v>
      </c>
      <c r="S22" s="125" t="s">
        <v>171</v>
      </c>
      <c r="T22" s="113">
        <v>-4.005927389478881</v>
      </c>
      <c r="U22" s="114">
        <v>-2.696337594924536</v>
      </c>
      <c r="V22" s="114">
        <v>-1.3512872789341435</v>
      </c>
      <c r="W22" s="115">
        <v>-2.1753246753246747</v>
      </c>
    </row>
    <row r="23" spans="1:23" ht="7.5" customHeight="1">
      <c r="A23" s="121"/>
      <c r="B23" s="99"/>
      <c r="C23" s="100"/>
      <c r="D23" s="122"/>
      <c r="E23" s="102"/>
      <c r="F23" s="103"/>
      <c r="G23" s="104"/>
      <c r="H23" s="123"/>
      <c r="I23" s="105"/>
      <c r="J23" s="124"/>
      <c r="K23" s="107"/>
      <c r="L23" s="102"/>
      <c r="M23" s="108"/>
      <c r="N23" s="109"/>
      <c r="O23" s="110"/>
      <c r="P23" s="110"/>
      <c r="Q23" s="110"/>
      <c r="R23" s="111"/>
      <c r="S23" s="125"/>
      <c r="T23" s="113"/>
      <c r="U23" s="114"/>
      <c r="V23" s="114"/>
      <c r="W23" s="115"/>
    </row>
    <row r="24" spans="1:23" ht="19.5" customHeight="1">
      <c r="A24" s="121" t="s">
        <v>66</v>
      </c>
      <c r="B24" s="128">
        <v>2385</v>
      </c>
      <c r="C24" s="100">
        <v>7015</v>
      </c>
      <c r="D24" s="122" t="s">
        <v>161</v>
      </c>
      <c r="E24" s="102">
        <v>3310</v>
      </c>
      <c r="F24" s="103">
        <v>3705</v>
      </c>
      <c r="G24" s="104">
        <v>2.8851976451</v>
      </c>
      <c r="H24" s="123" t="s">
        <v>214</v>
      </c>
      <c r="I24" s="105">
        <v>30</v>
      </c>
      <c r="J24" s="124" t="s">
        <v>449</v>
      </c>
      <c r="K24" s="107">
        <v>7509</v>
      </c>
      <c r="L24" s="102">
        <v>3547</v>
      </c>
      <c r="M24" s="108">
        <v>3962</v>
      </c>
      <c r="N24" s="109">
        <v>7921</v>
      </c>
      <c r="O24" s="110">
        <v>8356</v>
      </c>
      <c r="P24" s="110">
        <v>8700</v>
      </c>
      <c r="Q24" s="110">
        <v>8880</v>
      </c>
      <c r="R24" s="111">
        <v>-6.578772140098543</v>
      </c>
      <c r="S24" s="125" t="s">
        <v>214</v>
      </c>
      <c r="T24" s="113">
        <v>-5.201363464209063</v>
      </c>
      <c r="U24" s="114">
        <v>-5.205840114887506</v>
      </c>
      <c r="V24" s="114">
        <v>-3.9540229885057454</v>
      </c>
      <c r="W24" s="115">
        <v>-2.0270270270270285</v>
      </c>
    </row>
    <row r="25" spans="1:23" ht="19.5" customHeight="1">
      <c r="A25" s="121" t="s">
        <v>35</v>
      </c>
      <c r="B25" s="128">
        <v>5418</v>
      </c>
      <c r="C25" s="100">
        <v>17029</v>
      </c>
      <c r="D25" s="122" t="s">
        <v>223</v>
      </c>
      <c r="E25" s="102">
        <v>8110</v>
      </c>
      <c r="F25" s="103">
        <v>8919</v>
      </c>
      <c r="G25" s="104">
        <v>3.0716136195</v>
      </c>
      <c r="H25" s="122" t="s">
        <v>223</v>
      </c>
      <c r="I25" s="105">
        <v>218.5</v>
      </c>
      <c r="J25" s="124" t="s">
        <v>357</v>
      </c>
      <c r="K25" s="107">
        <v>17525</v>
      </c>
      <c r="L25" s="102">
        <v>8333</v>
      </c>
      <c r="M25" s="108">
        <v>9192</v>
      </c>
      <c r="N25" s="109">
        <v>17381</v>
      </c>
      <c r="O25" s="110">
        <v>17167</v>
      </c>
      <c r="P25" s="110">
        <v>17309</v>
      </c>
      <c r="Q25" s="110">
        <v>17498</v>
      </c>
      <c r="R25" s="111">
        <v>-2.8302425106989992</v>
      </c>
      <c r="S25" s="124" t="s">
        <v>68</v>
      </c>
      <c r="T25" s="113">
        <v>0.8284908808469105</v>
      </c>
      <c r="U25" s="114">
        <v>1.246577736354637</v>
      </c>
      <c r="V25" s="114">
        <v>-0.8203824599919085</v>
      </c>
      <c r="W25" s="115">
        <v>-1.0801234426791595</v>
      </c>
    </row>
    <row r="26" spans="1:23" ht="19.5" customHeight="1">
      <c r="A26" s="121" t="s">
        <v>23</v>
      </c>
      <c r="B26" s="128">
        <v>5834</v>
      </c>
      <c r="C26" s="100">
        <v>18531</v>
      </c>
      <c r="D26" s="122" t="s">
        <v>208</v>
      </c>
      <c r="E26" s="102">
        <v>8683</v>
      </c>
      <c r="F26" s="103">
        <v>9848</v>
      </c>
      <c r="G26" s="104">
        <v>3.1267387944</v>
      </c>
      <c r="H26" s="122" t="s">
        <v>208</v>
      </c>
      <c r="I26" s="105">
        <v>132.4</v>
      </c>
      <c r="J26" s="124" t="s">
        <v>223</v>
      </c>
      <c r="K26" s="107">
        <v>19499</v>
      </c>
      <c r="L26" s="102">
        <v>9183</v>
      </c>
      <c r="M26" s="108">
        <v>10316</v>
      </c>
      <c r="N26" s="109">
        <v>20442</v>
      </c>
      <c r="O26" s="110">
        <v>21184</v>
      </c>
      <c r="P26" s="110">
        <v>21736</v>
      </c>
      <c r="Q26" s="110">
        <v>22326</v>
      </c>
      <c r="R26" s="111">
        <v>-4.964357146520337</v>
      </c>
      <c r="S26" s="129" t="s">
        <v>197</v>
      </c>
      <c r="T26" s="113">
        <v>-4.613051560512671</v>
      </c>
      <c r="U26" s="114">
        <v>-3.5026435045317217</v>
      </c>
      <c r="V26" s="114">
        <v>-2.539565697460433</v>
      </c>
      <c r="W26" s="115">
        <v>-2.6426587834811444</v>
      </c>
    </row>
    <row r="27" spans="1:23" ht="19.5" customHeight="1">
      <c r="A27" s="121" t="s">
        <v>10</v>
      </c>
      <c r="B27" s="128">
        <v>4810</v>
      </c>
      <c r="C27" s="100">
        <v>15442</v>
      </c>
      <c r="D27" s="122" t="s">
        <v>197</v>
      </c>
      <c r="E27" s="102">
        <v>7309</v>
      </c>
      <c r="F27" s="103">
        <v>8133</v>
      </c>
      <c r="G27" s="104">
        <v>3.1697916667</v>
      </c>
      <c r="H27" s="123" t="s">
        <v>68</v>
      </c>
      <c r="I27" s="105">
        <v>270.2</v>
      </c>
      <c r="J27" s="124" t="s">
        <v>68</v>
      </c>
      <c r="K27" s="107">
        <v>16052</v>
      </c>
      <c r="L27" s="102">
        <v>7629</v>
      </c>
      <c r="M27" s="108">
        <v>8423</v>
      </c>
      <c r="N27" s="109">
        <v>16915</v>
      </c>
      <c r="O27" s="110">
        <v>17228</v>
      </c>
      <c r="P27" s="110">
        <v>17155</v>
      </c>
      <c r="Q27" s="110">
        <v>16929</v>
      </c>
      <c r="R27" s="111">
        <v>-3.800149514079243</v>
      </c>
      <c r="S27" s="124" t="s">
        <v>250</v>
      </c>
      <c r="T27" s="113">
        <v>-5.1019804906887405</v>
      </c>
      <c r="U27" s="114">
        <v>-1.8168098444392822</v>
      </c>
      <c r="V27" s="114">
        <v>0.42553191489360653</v>
      </c>
      <c r="W27" s="115">
        <v>1.3349872998995815</v>
      </c>
    </row>
    <row r="28" spans="1:23" ht="7.5" customHeight="1">
      <c r="A28" s="121"/>
      <c r="B28" s="99"/>
      <c r="C28" s="100"/>
      <c r="D28" s="122"/>
      <c r="E28" s="102"/>
      <c r="F28" s="103"/>
      <c r="G28" s="104"/>
      <c r="H28" s="123"/>
      <c r="I28" s="105"/>
      <c r="J28" s="124"/>
      <c r="K28" s="107"/>
      <c r="L28" s="102"/>
      <c r="M28" s="108"/>
      <c r="N28" s="109"/>
      <c r="O28" s="110"/>
      <c r="P28" s="110"/>
      <c r="Q28" s="110"/>
      <c r="R28" s="111"/>
      <c r="S28" s="125"/>
      <c r="T28" s="113"/>
      <c r="U28" s="114"/>
      <c r="V28" s="114"/>
      <c r="W28" s="115"/>
    </row>
    <row r="29" spans="1:23" ht="19.5" customHeight="1">
      <c r="A29" s="121" t="s">
        <v>400</v>
      </c>
      <c r="B29" s="99">
        <v>1070</v>
      </c>
      <c r="C29" s="100">
        <v>3339</v>
      </c>
      <c r="D29" s="122" t="s">
        <v>258</v>
      </c>
      <c r="E29" s="102">
        <v>1554</v>
      </c>
      <c r="F29" s="103">
        <v>1785</v>
      </c>
      <c r="G29" s="104">
        <v>3.0889513109</v>
      </c>
      <c r="H29" s="122" t="s">
        <v>250</v>
      </c>
      <c r="I29" s="105">
        <v>802.6</v>
      </c>
      <c r="J29" s="124" t="s">
        <v>413</v>
      </c>
      <c r="K29" s="107">
        <v>3073</v>
      </c>
      <c r="L29" s="102">
        <v>1407</v>
      </c>
      <c r="M29" s="108">
        <v>1666</v>
      </c>
      <c r="N29" s="109">
        <v>2971</v>
      </c>
      <c r="O29" s="110">
        <v>2760</v>
      </c>
      <c r="P29" s="110">
        <v>2830</v>
      </c>
      <c r="Q29" s="110">
        <v>2799</v>
      </c>
      <c r="R29" s="111">
        <v>8.65603644646924</v>
      </c>
      <c r="S29" s="125" t="s">
        <v>194</v>
      </c>
      <c r="T29" s="113">
        <v>3.4331874789633066</v>
      </c>
      <c r="U29" s="114">
        <v>7.644927536231894</v>
      </c>
      <c r="V29" s="114">
        <v>-2.473498233215543</v>
      </c>
      <c r="W29" s="115">
        <v>1.1075384065737826</v>
      </c>
    </row>
    <row r="30" spans="1:23" ht="19.5" customHeight="1">
      <c r="A30" s="121" t="s">
        <v>282</v>
      </c>
      <c r="B30" s="99">
        <v>5338</v>
      </c>
      <c r="C30" s="100">
        <v>17491</v>
      </c>
      <c r="D30" s="122" t="s">
        <v>250</v>
      </c>
      <c r="E30" s="102">
        <v>8265</v>
      </c>
      <c r="F30" s="103">
        <v>9226</v>
      </c>
      <c r="G30" s="104">
        <v>3.2019574628</v>
      </c>
      <c r="H30" s="123" t="s">
        <v>167</v>
      </c>
      <c r="I30" s="105">
        <v>92.2</v>
      </c>
      <c r="J30" s="124" t="s">
        <v>75</v>
      </c>
      <c r="K30" s="107">
        <v>18897</v>
      </c>
      <c r="L30" s="102">
        <v>8920</v>
      </c>
      <c r="M30" s="108">
        <v>9977</v>
      </c>
      <c r="N30" s="109">
        <v>19561</v>
      </c>
      <c r="O30" s="110">
        <v>20563</v>
      </c>
      <c r="P30" s="110">
        <v>21508</v>
      </c>
      <c r="Q30" s="110">
        <v>22225</v>
      </c>
      <c r="R30" s="111">
        <v>-7.440334444620844</v>
      </c>
      <c r="S30" s="124" t="s">
        <v>449</v>
      </c>
      <c r="T30" s="113">
        <v>-3.3945094831552614</v>
      </c>
      <c r="U30" s="114">
        <v>-4.87282984000389</v>
      </c>
      <c r="V30" s="114">
        <v>-4.3937139668960405</v>
      </c>
      <c r="W30" s="115">
        <v>-3.2260967379077576</v>
      </c>
    </row>
    <row r="31" spans="1:23" ht="19.5" customHeight="1">
      <c r="A31" s="121" t="s">
        <v>476</v>
      </c>
      <c r="B31" s="99">
        <v>3511</v>
      </c>
      <c r="C31" s="100">
        <v>11536</v>
      </c>
      <c r="D31" s="122" t="s">
        <v>214</v>
      </c>
      <c r="E31" s="102">
        <v>5407</v>
      </c>
      <c r="F31" s="103">
        <v>6129</v>
      </c>
      <c r="G31" s="104">
        <v>3.1964591662</v>
      </c>
      <c r="H31" s="123" t="s">
        <v>413</v>
      </c>
      <c r="I31" s="105">
        <v>101.2</v>
      </c>
      <c r="J31" s="129" t="s">
        <v>197</v>
      </c>
      <c r="K31" s="107">
        <v>12070</v>
      </c>
      <c r="L31" s="102">
        <v>5676</v>
      </c>
      <c r="M31" s="108">
        <v>6394</v>
      </c>
      <c r="N31" s="109">
        <v>12210</v>
      </c>
      <c r="O31" s="110">
        <v>12345</v>
      </c>
      <c r="P31" s="110">
        <v>12774</v>
      </c>
      <c r="Q31" s="110">
        <v>12854</v>
      </c>
      <c r="R31" s="111">
        <v>-4.4241922120961</v>
      </c>
      <c r="S31" s="124" t="s">
        <v>223</v>
      </c>
      <c r="T31" s="113">
        <v>-1.146601146601145</v>
      </c>
      <c r="U31" s="114">
        <v>-1.0935601458080146</v>
      </c>
      <c r="V31" s="114">
        <v>-3.3583842179427004</v>
      </c>
      <c r="W31" s="115">
        <v>-0.6223743581764474</v>
      </c>
    </row>
    <row r="32" spans="1:23" ht="19.5" customHeight="1">
      <c r="A32" s="121" t="s">
        <v>116</v>
      </c>
      <c r="B32" s="99">
        <v>3610</v>
      </c>
      <c r="C32" s="100">
        <v>11621</v>
      </c>
      <c r="D32" s="122" t="s">
        <v>75</v>
      </c>
      <c r="E32" s="102">
        <v>5457</v>
      </c>
      <c r="F32" s="103">
        <v>6164</v>
      </c>
      <c r="G32" s="104">
        <v>3.102137108</v>
      </c>
      <c r="H32" s="126" t="s">
        <v>357</v>
      </c>
      <c r="I32" s="105">
        <v>83.3</v>
      </c>
      <c r="J32" s="124" t="s">
        <v>31</v>
      </c>
      <c r="K32" s="107">
        <v>12343</v>
      </c>
      <c r="L32" s="102">
        <v>5793</v>
      </c>
      <c r="M32" s="108">
        <v>6550</v>
      </c>
      <c r="N32" s="109">
        <v>12663</v>
      </c>
      <c r="O32" s="110">
        <v>12709</v>
      </c>
      <c r="P32" s="110">
        <v>12630</v>
      </c>
      <c r="Q32" s="110">
        <v>12346</v>
      </c>
      <c r="R32" s="111">
        <v>-5.849469334845658</v>
      </c>
      <c r="S32" s="124" t="s">
        <v>75</v>
      </c>
      <c r="T32" s="113">
        <v>-2.5270473031667073</v>
      </c>
      <c r="U32" s="114">
        <v>-0.3619482256668527</v>
      </c>
      <c r="V32" s="114">
        <v>0.6254948535233673</v>
      </c>
      <c r="W32" s="115">
        <v>2.300340191155037</v>
      </c>
    </row>
    <row r="33" spans="1:23" ht="7.5" customHeight="1">
      <c r="A33" s="121"/>
      <c r="B33" s="99"/>
      <c r="C33" s="100"/>
      <c r="D33" s="122"/>
      <c r="E33" s="102"/>
      <c r="F33" s="103"/>
      <c r="G33" s="104"/>
      <c r="H33" s="123"/>
      <c r="I33" s="105"/>
      <c r="J33" s="124"/>
      <c r="K33" s="107"/>
      <c r="L33" s="102"/>
      <c r="M33" s="108"/>
      <c r="N33" s="109"/>
      <c r="O33" s="110"/>
      <c r="P33" s="110"/>
      <c r="Q33" s="110"/>
      <c r="R33" s="111"/>
      <c r="S33" s="125"/>
      <c r="T33" s="113"/>
      <c r="U33" s="114"/>
      <c r="V33" s="114"/>
      <c r="W33" s="115"/>
    </row>
    <row r="34" spans="1:23" ht="19.5" customHeight="1">
      <c r="A34" s="121" t="s">
        <v>65</v>
      </c>
      <c r="B34" s="99">
        <v>2099</v>
      </c>
      <c r="C34" s="100">
        <v>5460</v>
      </c>
      <c r="D34" s="122" t="s">
        <v>449</v>
      </c>
      <c r="E34" s="102">
        <v>2508</v>
      </c>
      <c r="F34" s="103">
        <v>2952</v>
      </c>
      <c r="G34" s="104">
        <v>2.5489260143</v>
      </c>
      <c r="H34" s="123" t="s">
        <v>218</v>
      </c>
      <c r="I34" s="105">
        <v>16</v>
      </c>
      <c r="J34" s="124" t="s">
        <v>258</v>
      </c>
      <c r="K34" s="107">
        <v>6112</v>
      </c>
      <c r="L34" s="102">
        <v>2815</v>
      </c>
      <c r="M34" s="108">
        <v>3297</v>
      </c>
      <c r="N34" s="109">
        <v>6696</v>
      </c>
      <c r="O34" s="110">
        <v>7382</v>
      </c>
      <c r="P34" s="110">
        <v>7974</v>
      </c>
      <c r="Q34" s="110">
        <v>8470</v>
      </c>
      <c r="R34" s="111">
        <v>-10.667539267015702</v>
      </c>
      <c r="S34" s="124" t="s">
        <v>239</v>
      </c>
      <c r="T34" s="113">
        <v>-8.721624850657106</v>
      </c>
      <c r="U34" s="114">
        <v>-9.292874559739905</v>
      </c>
      <c r="V34" s="114">
        <v>-7.424128417356412</v>
      </c>
      <c r="W34" s="115">
        <v>-5.855962219598587</v>
      </c>
    </row>
    <row r="35" spans="1:23" ht="19.5" customHeight="1">
      <c r="A35" s="121" t="s">
        <v>329</v>
      </c>
      <c r="B35" s="99">
        <v>1371</v>
      </c>
      <c r="C35" s="100">
        <v>3745</v>
      </c>
      <c r="D35" s="122" t="s">
        <v>239</v>
      </c>
      <c r="E35" s="102">
        <v>1716</v>
      </c>
      <c r="F35" s="103">
        <v>2029</v>
      </c>
      <c r="G35" s="104">
        <v>2.6460632818</v>
      </c>
      <c r="H35" s="122" t="s">
        <v>424</v>
      </c>
      <c r="I35" s="105">
        <v>27.9</v>
      </c>
      <c r="J35" s="124" t="s">
        <v>424</v>
      </c>
      <c r="K35" s="107">
        <v>4185</v>
      </c>
      <c r="L35" s="102">
        <v>1939</v>
      </c>
      <c r="M35" s="108">
        <v>2246</v>
      </c>
      <c r="N35" s="109">
        <v>4516</v>
      </c>
      <c r="O35" s="110">
        <v>4921</v>
      </c>
      <c r="P35" s="110">
        <v>5377</v>
      </c>
      <c r="Q35" s="110">
        <v>5792</v>
      </c>
      <c r="R35" s="111">
        <v>-10.513739545997613</v>
      </c>
      <c r="S35" s="124" t="s">
        <v>424</v>
      </c>
      <c r="T35" s="113">
        <v>-7.32949512843224</v>
      </c>
      <c r="U35" s="114">
        <v>-8.230034545824017</v>
      </c>
      <c r="V35" s="114">
        <v>-8.48056537102474</v>
      </c>
      <c r="W35" s="115">
        <v>-7.1650552486187795</v>
      </c>
    </row>
    <row r="36" spans="1:23" ht="19.5" customHeight="1">
      <c r="A36" s="121" t="s">
        <v>34</v>
      </c>
      <c r="B36" s="99">
        <v>1074</v>
      </c>
      <c r="C36" s="100">
        <v>3379</v>
      </c>
      <c r="D36" s="122" t="s">
        <v>218</v>
      </c>
      <c r="E36" s="102">
        <v>1558</v>
      </c>
      <c r="F36" s="103">
        <v>1821</v>
      </c>
      <c r="G36" s="104">
        <v>3.0598130841</v>
      </c>
      <c r="H36" s="122" t="s">
        <v>197</v>
      </c>
      <c r="I36" s="105">
        <v>27.1</v>
      </c>
      <c r="J36" s="124" t="s">
        <v>239</v>
      </c>
      <c r="K36" s="107">
        <v>3643</v>
      </c>
      <c r="L36" s="102">
        <v>1700</v>
      </c>
      <c r="M36" s="108">
        <v>1943</v>
      </c>
      <c r="N36" s="109">
        <v>3921</v>
      </c>
      <c r="O36" s="110">
        <v>4316</v>
      </c>
      <c r="P36" s="110">
        <v>4528</v>
      </c>
      <c r="Q36" s="110">
        <v>4757</v>
      </c>
      <c r="R36" s="111">
        <v>-7.2467746362887775</v>
      </c>
      <c r="S36" s="124" t="s">
        <v>161</v>
      </c>
      <c r="T36" s="113">
        <v>-7.090028054067843</v>
      </c>
      <c r="U36" s="114">
        <v>-9.15199258572753</v>
      </c>
      <c r="V36" s="114">
        <v>-4.681978798586572</v>
      </c>
      <c r="W36" s="115">
        <v>-4.813958377128447</v>
      </c>
    </row>
    <row r="37" spans="1:23" ht="7.5" customHeight="1">
      <c r="A37" s="130"/>
      <c r="B37" s="131"/>
      <c r="C37" s="132"/>
      <c r="D37" s="133"/>
      <c r="E37" s="134"/>
      <c r="F37" s="135"/>
      <c r="G37" s="136"/>
      <c r="H37" s="137"/>
      <c r="I37" s="138"/>
      <c r="J37" s="139"/>
      <c r="K37" s="140"/>
      <c r="L37" s="134"/>
      <c r="M37" s="141"/>
      <c r="N37" s="142"/>
      <c r="O37" s="143"/>
      <c r="P37" s="143"/>
      <c r="Q37" s="143"/>
      <c r="R37" s="144"/>
      <c r="S37" s="145"/>
      <c r="T37" s="146"/>
      <c r="U37" s="147"/>
      <c r="V37" s="147"/>
      <c r="W37" s="148"/>
    </row>
    <row r="38" spans="1:23" ht="6" customHeight="1">
      <c r="A38" s="149"/>
      <c r="B38" s="117"/>
      <c r="C38" s="117"/>
      <c r="D38" s="150"/>
      <c r="E38" s="117"/>
      <c r="F38" s="117"/>
      <c r="G38" s="104"/>
      <c r="H38" s="151"/>
      <c r="I38" s="152"/>
      <c r="J38" s="153"/>
      <c r="K38" s="117"/>
      <c r="L38" s="117"/>
      <c r="M38" s="117"/>
      <c r="N38" s="154"/>
      <c r="O38" s="154"/>
      <c r="P38" s="154"/>
      <c r="Q38" s="154"/>
      <c r="R38" s="113"/>
      <c r="S38" s="155"/>
      <c r="T38" s="113"/>
      <c r="U38" s="113"/>
      <c r="V38" s="113"/>
      <c r="W38" s="113"/>
    </row>
    <row r="39" spans="1:23" s="64" customFormat="1" ht="13.5">
      <c r="A39" s="156" t="s">
        <v>225</v>
      </c>
      <c r="B39" s="157" t="s">
        <v>228</v>
      </c>
      <c r="C39" s="158"/>
      <c r="E39" s="157"/>
      <c r="F39" s="157"/>
      <c r="G39" s="157"/>
      <c r="H39" s="157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9"/>
    </row>
    <row r="40" spans="1:23" s="64" customFormat="1" ht="6" customHeight="1">
      <c r="A40" s="157"/>
      <c r="B40" s="158"/>
      <c r="C40" s="158"/>
      <c r="E40" s="157"/>
      <c r="F40" s="157"/>
      <c r="G40" s="157"/>
      <c r="H40" s="157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9"/>
    </row>
    <row r="41" spans="1:23" s="65" customFormat="1" ht="12.75" customHeight="1">
      <c r="A41" s="160" t="s">
        <v>67</v>
      </c>
      <c r="B41" s="161" t="s">
        <v>391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</row>
    <row r="42" spans="1:23" s="65" customFormat="1" ht="12.75" customHeight="1">
      <c r="A42" s="162"/>
      <c r="B42" s="163" t="s">
        <v>187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s="65" customFormat="1" ht="12.75" customHeight="1">
      <c r="A43" s="157"/>
      <c r="B43" s="157" t="s">
        <v>414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57"/>
      <c r="W43" s="164"/>
    </row>
    <row r="44" spans="1:23" s="65" customFormat="1" ht="12.75" customHeight="1">
      <c r="A44" s="157"/>
      <c r="B44" s="157" t="s">
        <v>0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903" t="s">
        <v>247</v>
      </c>
      <c r="W44" s="903"/>
    </row>
    <row r="45" s="66" customFormat="1" ht="12.75" customHeight="1">
      <c r="A45" s="65"/>
    </row>
    <row r="46" ht="6.75" customHeight="1"/>
    <row r="47" ht="14.25">
      <c r="W47" s="165"/>
    </row>
    <row r="48" ht="14.25">
      <c r="W48" s="165"/>
    </row>
  </sheetData>
  <sheetProtection/>
  <mergeCells count="22">
    <mergeCell ref="U2:W3"/>
    <mergeCell ref="A4:A6"/>
    <mergeCell ref="B4:J4"/>
    <mergeCell ref="K4:M4"/>
    <mergeCell ref="R4:W4"/>
    <mergeCell ref="B5:B6"/>
    <mergeCell ref="C5:F5"/>
    <mergeCell ref="G5:G6"/>
    <mergeCell ref="H5:H6"/>
    <mergeCell ref="J5:J6"/>
    <mergeCell ref="K5:M5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V44:W44"/>
  </mergeCells>
  <printOptions/>
  <pageMargins left="0.4330708661417323" right="0.1968503937007874" top="0.6692913385826772" bottom="0.1968503937007874" header="0.5118110236220472" footer="0.5118110236220472"/>
  <pageSetup horizontalDpi="600" verticalDpi="600" orientation="landscape" paperSize="9" scale="74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6"/>
  <sheetViews>
    <sheetView view="pageBreakPreview" zoomScaleSheetLayoutView="100" zoomScalePageLayoutView="0" workbookViewId="0" topLeftCell="A17">
      <selection activeCell="A35" activeCellId="1" sqref="A2:B30 A35:B64"/>
    </sheetView>
  </sheetViews>
  <sheetFormatPr defaultColWidth="9.00390625" defaultRowHeight="13.5"/>
  <cols>
    <col min="1" max="1" width="4.625" style="1" customWidth="1"/>
    <col min="2" max="2" width="4.875" style="6" customWidth="1"/>
    <col min="3" max="3" width="8.50390625" style="1" customWidth="1"/>
    <col min="4" max="4" width="6.625" style="1" customWidth="1"/>
    <col min="5" max="5" width="7.75390625" style="1" bestFit="1" customWidth="1"/>
    <col min="6" max="6" width="7.25390625" style="1" customWidth="1"/>
    <col min="7" max="8" width="7.00390625" style="1" customWidth="1"/>
    <col min="9" max="9" width="6.875" style="1" customWidth="1"/>
    <col min="10" max="10" width="6.625" style="1" customWidth="1"/>
    <col min="11" max="11" width="7.125" style="1" customWidth="1"/>
    <col min="12" max="17" width="6.625" style="1" customWidth="1"/>
    <col min="18" max="18" width="3.50390625" style="1" customWidth="1"/>
    <col min="19" max="21" width="6.625" style="1" customWidth="1"/>
    <col min="22" max="22" width="9.00390625" style="1" customWidth="1"/>
    <col min="23" max="16384" width="9.00390625" style="6" customWidth="1"/>
  </cols>
  <sheetData>
    <row r="1" spans="1:21" ht="16.5" customHeight="1">
      <c r="A1" s="167" t="s">
        <v>229</v>
      </c>
      <c r="B1" s="3"/>
      <c r="C1" s="168"/>
      <c r="D1" s="168"/>
      <c r="E1" s="168"/>
      <c r="F1" s="168"/>
      <c r="G1" s="168"/>
      <c r="H1" s="168"/>
      <c r="I1" s="168"/>
      <c r="O1" s="940"/>
      <c r="P1" s="940"/>
      <c r="Q1" s="940"/>
      <c r="R1" s="8"/>
      <c r="S1" s="940" t="s">
        <v>185</v>
      </c>
      <c r="T1" s="940"/>
      <c r="U1" s="940"/>
    </row>
    <row r="2" spans="1:22" ht="16.5" customHeight="1">
      <c r="A2" s="936" t="s">
        <v>63</v>
      </c>
      <c r="B2" s="937"/>
      <c r="C2" s="170" t="s">
        <v>131</v>
      </c>
      <c r="D2" s="32" t="s">
        <v>178</v>
      </c>
      <c r="E2" s="171" t="s">
        <v>411</v>
      </c>
      <c r="F2" s="171" t="s">
        <v>442</v>
      </c>
      <c r="G2" s="171" t="s">
        <v>48</v>
      </c>
      <c r="H2" s="171" t="s">
        <v>150</v>
      </c>
      <c r="I2" s="171" t="s">
        <v>338</v>
      </c>
      <c r="J2" s="171" t="s">
        <v>155</v>
      </c>
      <c r="K2" s="171" t="s">
        <v>434</v>
      </c>
      <c r="L2" s="171" t="s">
        <v>26</v>
      </c>
      <c r="M2" s="171" t="s">
        <v>419</v>
      </c>
      <c r="N2" s="171" t="s">
        <v>246</v>
      </c>
      <c r="O2" s="171" t="s">
        <v>109</v>
      </c>
      <c r="P2" s="33" t="s">
        <v>47</v>
      </c>
      <c r="Q2" s="172" t="s">
        <v>46</v>
      </c>
      <c r="R2" s="173"/>
      <c r="S2" s="169" t="s">
        <v>131</v>
      </c>
      <c r="T2" s="174" t="s">
        <v>47</v>
      </c>
      <c r="U2" s="175" t="s">
        <v>46</v>
      </c>
      <c r="V2" s="6"/>
    </row>
    <row r="3" spans="1:22" ht="13.5" hidden="1">
      <c r="A3" s="176" t="s">
        <v>407</v>
      </c>
      <c r="B3" s="173"/>
      <c r="C3" s="177">
        <v>50860</v>
      </c>
      <c r="D3" s="178">
        <v>2446</v>
      </c>
      <c r="E3" s="179">
        <v>4041</v>
      </c>
      <c r="F3" s="179">
        <v>2296</v>
      </c>
      <c r="G3" s="179">
        <v>3342</v>
      </c>
      <c r="H3" s="179">
        <v>9669</v>
      </c>
      <c r="I3" s="179">
        <v>8785</v>
      </c>
      <c r="J3" s="180" t="s">
        <v>144</v>
      </c>
      <c r="K3" s="179">
        <v>4330</v>
      </c>
      <c r="L3" s="179">
        <v>3153</v>
      </c>
      <c r="M3" s="179">
        <v>4584</v>
      </c>
      <c r="N3" s="179">
        <v>4932</v>
      </c>
      <c r="O3" s="179">
        <v>3084</v>
      </c>
      <c r="P3" s="181" t="s">
        <v>144</v>
      </c>
      <c r="Q3" s="182">
        <v>198</v>
      </c>
      <c r="R3" s="183"/>
      <c r="S3" s="184">
        <v>4448</v>
      </c>
      <c r="T3" s="185">
        <v>4448</v>
      </c>
      <c r="U3" s="186">
        <v>0</v>
      </c>
      <c r="V3" s="6"/>
    </row>
    <row r="4" spans="1:22" ht="15" customHeight="1" hidden="1">
      <c r="A4" s="187" t="s">
        <v>184</v>
      </c>
      <c r="B4" s="188"/>
      <c r="C4" s="189">
        <f aca="true" t="shared" si="0" ref="C4:C13">SUM(D4:Q4)</f>
        <v>50785</v>
      </c>
      <c r="D4" s="190">
        <v>2072</v>
      </c>
      <c r="E4" s="191">
        <v>5191</v>
      </c>
      <c r="F4" s="191">
        <v>2101</v>
      </c>
      <c r="G4" s="191">
        <v>3859</v>
      </c>
      <c r="H4" s="191">
        <v>9326</v>
      </c>
      <c r="I4" s="191">
        <v>8701</v>
      </c>
      <c r="J4" s="191">
        <v>1553</v>
      </c>
      <c r="K4" s="191">
        <v>3711</v>
      </c>
      <c r="L4" s="191">
        <v>2693</v>
      </c>
      <c r="M4" s="191">
        <v>3805</v>
      </c>
      <c r="N4" s="191">
        <v>4952</v>
      </c>
      <c r="O4" s="191">
        <v>2676</v>
      </c>
      <c r="P4" s="192" t="s">
        <v>37</v>
      </c>
      <c r="Q4" s="193">
        <v>145</v>
      </c>
      <c r="R4" s="194"/>
      <c r="S4" s="195">
        <f aca="true" t="shared" si="1" ref="S4:S13">T4+U4</f>
        <v>4028</v>
      </c>
      <c r="T4" s="196">
        <v>4028</v>
      </c>
      <c r="U4" s="197">
        <v>0</v>
      </c>
      <c r="V4" s="6"/>
    </row>
    <row r="5" spans="1:22" ht="15" customHeight="1" hidden="1">
      <c r="A5" s="198" t="s">
        <v>416</v>
      </c>
      <c r="B5" s="199"/>
      <c r="C5" s="200">
        <f t="shared" si="0"/>
        <v>51023</v>
      </c>
      <c r="D5" s="201">
        <v>2312</v>
      </c>
      <c r="E5" s="202">
        <v>6204</v>
      </c>
      <c r="F5" s="202">
        <v>2923</v>
      </c>
      <c r="G5" s="202">
        <v>4977</v>
      </c>
      <c r="H5" s="202">
        <v>7870</v>
      </c>
      <c r="I5" s="202">
        <v>7857</v>
      </c>
      <c r="J5" s="202">
        <v>1353</v>
      </c>
      <c r="K5" s="202">
        <v>4297</v>
      </c>
      <c r="L5" s="202">
        <v>2196</v>
      </c>
      <c r="M5" s="202">
        <v>3225</v>
      </c>
      <c r="N5" s="202">
        <v>5303</v>
      </c>
      <c r="O5" s="202">
        <v>2352</v>
      </c>
      <c r="P5" s="203" t="s">
        <v>37</v>
      </c>
      <c r="Q5" s="204">
        <v>154</v>
      </c>
      <c r="R5" s="205" t="s">
        <v>471</v>
      </c>
      <c r="S5" s="206">
        <f t="shared" si="1"/>
        <v>5101</v>
      </c>
      <c r="T5" s="207">
        <v>5101</v>
      </c>
      <c r="U5" s="208">
        <v>0</v>
      </c>
      <c r="V5" s="6"/>
    </row>
    <row r="6" spans="1:22" ht="15" customHeight="1">
      <c r="A6" s="209" t="s">
        <v>398</v>
      </c>
      <c r="B6" s="210" t="s">
        <v>265</v>
      </c>
      <c r="C6" s="211">
        <f t="shared" si="0"/>
        <v>52638</v>
      </c>
      <c r="D6" s="212">
        <v>2562</v>
      </c>
      <c r="E6" s="213">
        <v>7020</v>
      </c>
      <c r="F6" s="213">
        <v>4232</v>
      </c>
      <c r="G6" s="213">
        <v>6017</v>
      </c>
      <c r="H6" s="213">
        <v>5546</v>
      </c>
      <c r="I6" s="213">
        <v>6716</v>
      </c>
      <c r="J6" s="213">
        <v>1372</v>
      </c>
      <c r="K6" s="213">
        <v>4944</v>
      </c>
      <c r="L6" s="213">
        <v>2168</v>
      </c>
      <c r="M6" s="213">
        <v>3170</v>
      </c>
      <c r="N6" s="213">
        <v>6485</v>
      </c>
      <c r="O6" s="213">
        <v>2232</v>
      </c>
      <c r="P6" s="214" t="s">
        <v>37</v>
      </c>
      <c r="Q6" s="215">
        <v>174</v>
      </c>
      <c r="R6" s="194"/>
      <c r="S6" s="216">
        <f t="shared" si="1"/>
        <v>5080</v>
      </c>
      <c r="T6" s="217">
        <v>5080</v>
      </c>
      <c r="U6" s="218">
        <v>0</v>
      </c>
      <c r="V6" s="6"/>
    </row>
    <row r="7" spans="1:21" ht="15" customHeight="1">
      <c r="A7" s="209" t="s">
        <v>40</v>
      </c>
      <c r="B7" s="210" t="s">
        <v>173</v>
      </c>
      <c r="C7" s="211">
        <f t="shared" si="0"/>
        <v>52336</v>
      </c>
      <c r="D7" s="212">
        <v>2555</v>
      </c>
      <c r="E7" s="213">
        <v>6984</v>
      </c>
      <c r="F7" s="213">
        <v>4542</v>
      </c>
      <c r="G7" s="213">
        <v>6269</v>
      </c>
      <c r="H7" s="213">
        <v>4959</v>
      </c>
      <c r="I7" s="213">
        <v>6053</v>
      </c>
      <c r="J7" s="213">
        <v>1354</v>
      </c>
      <c r="K7" s="213">
        <v>5414</v>
      </c>
      <c r="L7" s="213">
        <v>2110</v>
      </c>
      <c r="M7" s="213">
        <v>3092</v>
      </c>
      <c r="N7" s="213">
        <v>6660</v>
      </c>
      <c r="O7" s="213">
        <v>2187</v>
      </c>
      <c r="P7" s="214" t="s">
        <v>37</v>
      </c>
      <c r="Q7" s="215">
        <v>157</v>
      </c>
      <c r="R7" s="219"/>
      <c r="S7" s="216">
        <f t="shared" si="1"/>
        <v>4924</v>
      </c>
      <c r="T7" s="217">
        <v>4924</v>
      </c>
      <c r="U7" s="218">
        <v>0</v>
      </c>
    </row>
    <row r="8" spans="1:21" ht="15" customHeight="1" hidden="1">
      <c r="A8" s="209" t="s">
        <v>220</v>
      </c>
      <c r="B8" s="210" t="s">
        <v>220</v>
      </c>
      <c r="C8" s="211">
        <f t="shared" si="0"/>
        <v>52244</v>
      </c>
      <c r="D8" s="212">
        <v>2603</v>
      </c>
      <c r="E8" s="213">
        <v>6975</v>
      </c>
      <c r="F8" s="213">
        <v>4661</v>
      </c>
      <c r="G8" s="213">
        <v>6294</v>
      </c>
      <c r="H8" s="213">
        <v>4912</v>
      </c>
      <c r="I8" s="213">
        <v>5864</v>
      </c>
      <c r="J8" s="213">
        <v>1350</v>
      </c>
      <c r="K8" s="213">
        <v>5435</v>
      </c>
      <c r="L8" s="213">
        <v>2071</v>
      </c>
      <c r="M8" s="213">
        <v>3067</v>
      </c>
      <c r="N8" s="213">
        <v>6639</v>
      </c>
      <c r="O8" s="213">
        <v>2181</v>
      </c>
      <c r="P8" s="214" t="s">
        <v>37</v>
      </c>
      <c r="Q8" s="215">
        <v>192</v>
      </c>
      <c r="R8" s="219"/>
      <c r="S8" s="216">
        <f t="shared" si="1"/>
        <v>4873</v>
      </c>
      <c r="T8" s="217">
        <v>4873</v>
      </c>
      <c r="U8" s="218">
        <v>0</v>
      </c>
    </row>
    <row r="9" spans="1:21" ht="15" customHeight="1" hidden="1">
      <c r="A9" s="209" t="s">
        <v>365</v>
      </c>
      <c r="B9" s="210" t="s">
        <v>365</v>
      </c>
      <c r="C9" s="211">
        <f t="shared" si="0"/>
        <v>52124</v>
      </c>
      <c r="D9" s="212">
        <v>2597</v>
      </c>
      <c r="E9" s="213">
        <v>6951</v>
      </c>
      <c r="F9" s="213">
        <v>4752</v>
      </c>
      <c r="G9" s="213">
        <v>6306</v>
      </c>
      <c r="H9" s="213">
        <v>4845</v>
      </c>
      <c r="I9" s="213">
        <v>5792</v>
      </c>
      <c r="J9" s="213">
        <v>1342</v>
      </c>
      <c r="K9" s="213">
        <v>5533</v>
      </c>
      <c r="L9" s="213">
        <v>2049</v>
      </c>
      <c r="M9" s="213">
        <v>3012</v>
      </c>
      <c r="N9" s="213">
        <v>6599</v>
      </c>
      <c r="O9" s="213">
        <v>2148</v>
      </c>
      <c r="P9" s="214" t="s">
        <v>37</v>
      </c>
      <c r="Q9" s="215">
        <v>198</v>
      </c>
      <c r="R9" s="219"/>
      <c r="S9" s="216">
        <f t="shared" si="1"/>
        <v>4811</v>
      </c>
      <c r="T9" s="217">
        <v>4811</v>
      </c>
      <c r="U9" s="218">
        <v>0</v>
      </c>
    </row>
    <row r="10" spans="1:21" ht="15" customHeight="1" hidden="1">
      <c r="A10" s="209" t="s">
        <v>266</v>
      </c>
      <c r="B10" s="210" t="s">
        <v>266</v>
      </c>
      <c r="C10" s="211">
        <f t="shared" si="0"/>
        <v>51995</v>
      </c>
      <c r="D10" s="212">
        <v>2649</v>
      </c>
      <c r="E10" s="213">
        <v>6927</v>
      </c>
      <c r="F10" s="213">
        <v>4816</v>
      </c>
      <c r="G10" s="213">
        <v>6414</v>
      </c>
      <c r="H10" s="213">
        <v>4710</v>
      </c>
      <c r="I10" s="213">
        <v>5740</v>
      </c>
      <c r="J10" s="213">
        <v>1332</v>
      </c>
      <c r="K10" s="213">
        <v>5495</v>
      </c>
      <c r="L10" s="213">
        <v>2046</v>
      </c>
      <c r="M10" s="213">
        <v>2984</v>
      </c>
      <c r="N10" s="213">
        <v>6566</v>
      </c>
      <c r="O10" s="213">
        <v>2133</v>
      </c>
      <c r="P10" s="214" t="s">
        <v>37</v>
      </c>
      <c r="Q10" s="215">
        <v>183</v>
      </c>
      <c r="R10" s="219"/>
      <c r="S10" s="216">
        <f t="shared" si="1"/>
        <v>4801</v>
      </c>
      <c r="T10" s="217">
        <v>4801</v>
      </c>
      <c r="U10" s="218">
        <v>0</v>
      </c>
    </row>
    <row r="11" spans="1:21" ht="15" customHeight="1" hidden="1">
      <c r="A11" s="209" t="s">
        <v>378</v>
      </c>
      <c r="B11" s="210" t="s">
        <v>378</v>
      </c>
      <c r="C11" s="211">
        <f t="shared" si="0"/>
        <v>51906</v>
      </c>
      <c r="D11" s="212">
        <v>2669</v>
      </c>
      <c r="E11" s="213">
        <v>6932</v>
      </c>
      <c r="F11" s="213">
        <v>4821</v>
      </c>
      <c r="G11" s="213">
        <v>6439</v>
      </c>
      <c r="H11" s="213">
        <v>4615</v>
      </c>
      <c r="I11" s="213">
        <v>5686</v>
      </c>
      <c r="J11" s="213">
        <v>1347</v>
      </c>
      <c r="K11" s="213">
        <v>5569</v>
      </c>
      <c r="L11" s="213">
        <v>2011</v>
      </c>
      <c r="M11" s="213">
        <v>2973</v>
      </c>
      <c r="N11" s="213">
        <v>6487</v>
      </c>
      <c r="O11" s="213">
        <v>2164</v>
      </c>
      <c r="P11" s="214" t="s">
        <v>37</v>
      </c>
      <c r="Q11" s="215">
        <v>193</v>
      </c>
      <c r="R11" s="219"/>
      <c r="S11" s="216">
        <f t="shared" si="1"/>
        <v>4780</v>
      </c>
      <c r="T11" s="217">
        <v>4780</v>
      </c>
      <c r="U11" s="218">
        <v>0</v>
      </c>
    </row>
    <row r="12" spans="1:21" ht="15" customHeight="1">
      <c r="A12" s="209"/>
      <c r="B12" s="210" t="s">
        <v>86</v>
      </c>
      <c r="C12" s="211">
        <f t="shared" si="0"/>
        <v>51891</v>
      </c>
      <c r="D12" s="212">
        <v>2738</v>
      </c>
      <c r="E12" s="213">
        <v>6881</v>
      </c>
      <c r="F12" s="213">
        <v>4929</v>
      </c>
      <c r="G12" s="213">
        <v>6438</v>
      </c>
      <c r="H12" s="213">
        <v>4514</v>
      </c>
      <c r="I12" s="213">
        <v>5559</v>
      </c>
      <c r="J12" s="213">
        <v>1341</v>
      </c>
      <c r="K12" s="213">
        <v>5669</v>
      </c>
      <c r="L12" s="213">
        <v>1999</v>
      </c>
      <c r="M12" s="213">
        <v>2956</v>
      </c>
      <c r="N12" s="213">
        <v>6491</v>
      </c>
      <c r="O12" s="213">
        <v>2173</v>
      </c>
      <c r="P12" s="214" t="s">
        <v>37</v>
      </c>
      <c r="Q12" s="215">
        <v>203</v>
      </c>
      <c r="R12" s="219"/>
      <c r="S12" s="216">
        <f t="shared" si="1"/>
        <v>4710</v>
      </c>
      <c r="T12" s="217">
        <v>4710</v>
      </c>
      <c r="U12" s="218">
        <v>0</v>
      </c>
    </row>
    <row r="13" spans="1:21" ht="15" customHeight="1" hidden="1">
      <c r="A13" s="209"/>
      <c r="B13" s="210" t="s">
        <v>325</v>
      </c>
      <c r="C13" s="211">
        <f t="shared" si="0"/>
        <v>51598</v>
      </c>
      <c r="D13" s="212">
        <v>2771</v>
      </c>
      <c r="E13" s="213">
        <v>6991</v>
      </c>
      <c r="F13" s="213">
        <v>5042</v>
      </c>
      <c r="G13" s="213">
        <v>6255</v>
      </c>
      <c r="H13" s="213">
        <v>4463</v>
      </c>
      <c r="I13" s="213">
        <v>5320</v>
      </c>
      <c r="J13" s="213">
        <v>1322</v>
      </c>
      <c r="K13" s="213">
        <v>5720</v>
      </c>
      <c r="L13" s="213">
        <v>1960</v>
      </c>
      <c r="M13" s="213">
        <v>2933</v>
      </c>
      <c r="N13" s="213">
        <v>6514</v>
      </c>
      <c r="O13" s="213">
        <v>2130</v>
      </c>
      <c r="P13" s="214" t="s">
        <v>37</v>
      </c>
      <c r="Q13" s="215">
        <v>177</v>
      </c>
      <c r="R13" s="219"/>
      <c r="S13" s="216">
        <f t="shared" si="1"/>
        <v>4689</v>
      </c>
      <c r="T13" s="217">
        <v>4689</v>
      </c>
      <c r="U13" s="218">
        <v>0</v>
      </c>
    </row>
    <row r="14" spans="1:21" ht="15" customHeight="1" hidden="1">
      <c r="A14" s="209"/>
      <c r="B14" s="210" t="s">
        <v>103</v>
      </c>
      <c r="C14" s="211">
        <f aca="true" t="shared" si="2" ref="C14:C23">SUM(D14:Q14)</f>
        <v>51318</v>
      </c>
      <c r="D14" s="212">
        <v>2741</v>
      </c>
      <c r="E14" s="213">
        <v>7016</v>
      </c>
      <c r="F14" s="213">
        <v>5034</v>
      </c>
      <c r="G14" s="213">
        <v>6214</v>
      </c>
      <c r="H14" s="213">
        <v>4330</v>
      </c>
      <c r="I14" s="213">
        <v>5187</v>
      </c>
      <c r="J14" s="213">
        <v>1307</v>
      </c>
      <c r="K14" s="213">
        <v>5897</v>
      </c>
      <c r="L14" s="213">
        <v>1932</v>
      </c>
      <c r="M14" s="213">
        <v>2921</v>
      </c>
      <c r="N14" s="213">
        <v>6433</v>
      </c>
      <c r="O14" s="213">
        <v>2111</v>
      </c>
      <c r="P14" s="214" t="s">
        <v>37</v>
      </c>
      <c r="Q14" s="215">
        <v>195</v>
      </c>
      <c r="R14" s="219"/>
      <c r="S14" s="216">
        <f aca="true" t="shared" si="3" ref="S14:S21">T14+U14</f>
        <v>4630</v>
      </c>
      <c r="T14" s="217">
        <v>4630</v>
      </c>
      <c r="U14" s="218">
        <v>0</v>
      </c>
    </row>
    <row r="15" spans="1:21" ht="15" customHeight="1" hidden="1">
      <c r="A15" s="209"/>
      <c r="B15" s="210" t="s">
        <v>82</v>
      </c>
      <c r="C15" s="211">
        <f t="shared" si="2"/>
        <v>51189</v>
      </c>
      <c r="D15" s="212">
        <v>2698</v>
      </c>
      <c r="E15" s="213">
        <v>7021</v>
      </c>
      <c r="F15" s="213">
        <v>5078</v>
      </c>
      <c r="G15" s="213">
        <v>6243</v>
      </c>
      <c r="H15" s="213">
        <v>4254</v>
      </c>
      <c r="I15" s="213">
        <v>5096</v>
      </c>
      <c r="J15" s="213">
        <v>1291</v>
      </c>
      <c r="K15" s="213">
        <v>5992</v>
      </c>
      <c r="L15" s="213">
        <v>1918</v>
      </c>
      <c r="M15" s="213">
        <v>2871</v>
      </c>
      <c r="N15" s="213">
        <v>6418</v>
      </c>
      <c r="O15" s="213">
        <v>2089</v>
      </c>
      <c r="P15" s="214" t="s">
        <v>37</v>
      </c>
      <c r="Q15" s="215">
        <v>220</v>
      </c>
      <c r="R15" s="219"/>
      <c r="S15" s="216">
        <f t="shared" si="3"/>
        <v>4609</v>
      </c>
      <c r="T15" s="217">
        <v>4609</v>
      </c>
      <c r="U15" s="218">
        <v>0</v>
      </c>
    </row>
    <row r="16" spans="1:21" ht="15" customHeight="1" hidden="1">
      <c r="A16" s="209"/>
      <c r="B16" s="210" t="s">
        <v>315</v>
      </c>
      <c r="C16" s="211">
        <f t="shared" si="2"/>
        <v>50935</v>
      </c>
      <c r="D16" s="212">
        <v>2643</v>
      </c>
      <c r="E16" s="213">
        <v>7073</v>
      </c>
      <c r="F16" s="213">
        <v>5036</v>
      </c>
      <c r="G16" s="213">
        <v>6159</v>
      </c>
      <c r="H16" s="213">
        <v>4156</v>
      </c>
      <c r="I16" s="213">
        <v>5068</v>
      </c>
      <c r="J16" s="213">
        <v>1277</v>
      </c>
      <c r="K16" s="213">
        <v>6047</v>
      </c>
      <c r="L16" s="213">
        <v>1878</v>
      </c>
      <c r="M16" s="213">
        <v>2862</v>
      </c>
      <c r="N16" s="213">
        <v>6431</v>
      </c>
      <c r="O16" s="213">
        <v>2065</v>
      </c>
      <c r="P16" s="214" t="s">
        <v>37</v>
      </c>
      <c r="Q16" s="215">
        <v>240</v>
      </c>
      <c r="R16" s="219"/>
      <c r="S16" s="216">
        <f t="shared" si="3"/>
        <v>4591</v>
      </c>
      <c r="T16" s="217">
        <v>4581</v>
      </c>
      <c r="U16" s="218">
        <v>10</v>
      </c>
    </row>
    <row r="17" spans="1:21" ht="15" customHeight="1">
      <c r="A17" s="209"/>
      <c r="B17" s="210" t="s">
        <v>112</v>
      </c>
      <c r="C17" s="211">
        <f t="shared" si="2"/>
        <v>50653</v>
      </c>
      <c r="D17" s="212">
        <v>2599</v>
      </c>
      <c r="E17" s="213">
        <v>7056</v>
      </c>
      <c r="F17" s="213">
        <v>5041</v>
      </c>
      <c r="G17" s="213">
        <v>6116</v>
      </c>
      <c r="H17" s="213">
        <v>4047</v>
      </c>
      <c r="I17" s="213">
        <v>4979</v>
      </c>
      <c r="J17" s="213">
        <v>1272</v>
      </c>
      <c r="K17" s="213">
        <v>6108</v>
      </c>
      <c r="L17" s="213">
        <v>1851</v>
      </c>
      <c r="M17" s="213">
        <v>2798</v>
      </c>
      <c r="N17" s="213">
        <v>6523</v>
      </c>
      <c r="O17" s="213">
        <v>2026</v>
      </c>
      <c r="P17" s="214" t="s">
        <v>37</v>
      </c>
      <c r="Q17" s="215">
        <v>237</v>
      </c>
      <c r="R17" s="219"/>
      <c r="S17" s="216">
        <f t="shared" si="3"/>
        <v>4539</v>
      </c>
      <c r="T17" s="217">
        <v>4529</v>
      </c>
      <c r="U17" s="218">
        <v>10</v>
      </c>
    </row>
    <row r="18" spans="1:22" ht="15" customHeight="1">
      <c r="A18" s="209"/>
      <c r="B18" s="210" t="s">
        <v>386</v>
      </c>
      <c r="C18" s="211">
        <f t="shared" si="2"/>
        <v>50119</v>
      </c>
      <c r="D18" s="212">
        <v>2636</v>
      </c>
      <c r="E18" s="213">
        <v>7103</v>
      </c>
      <c r="F18" s="213">
        <v>5024</v>
      </c>
      <c r="G18" s="213">
        <v>6080</v>
      </c>
      <c r="H18" s="213">
        <v>3881</v>
      </c>
      <c r="I18" s="213">
        <v>4804</v>
      </c>
      <c r="J18" s="213">
        <v>1230</v>
      </c>
      <c r="K18" s="213">
        <v>6048</v>
      </c>
      <c r="L18" s="213">
        <v>1815</v>
      </c>
      <c r="M18" s="213">
        <v>2718</v>
      </c>
      <c r="N18" s="213">
        <v>6503</v>
      </c>
      <c r="O18" s="213">
        <v>1976</v>
      </c>
      <c r="P18" s="214" t="s">
        <v>37</v>
      </c>
      <c r="Q18" s="215">
        <v>301</v>
      </c>
      <c r="R18" s="219"/>
      <c r="S18" s="216">
        <f t="shared" si="3"/>
        <v>4456</v>
      </c>
      <c r="T18" s="217">
        <v>4447</v>
      </c>
      <c r="U18" s="218">
        <v>9</v>
      </c>
      <c r="V18" s="6"/>
    </row>
    <row r="19" spans="1:22" ht="15" customHeight="1">
      <c r="A19" s="209"/>
      <c r="B19" s="210" t="s">
        <v>294</v>
      </c>
      <c r="C19" s="211">
        <f t="shared" si="2"/>
        <v>49863</v>
      </c>
      <c r="D19" s="212">
        <v>2611</v>
      </c>
      <c r="E19" s="213">
        <v>7136</v>
      </c>
      <c r="F19" s="213">
        <v>5005</v>
      </c>
      <c r="G19" s="213">
        <v>6095</v>
      </c>
      <c r="H19" s="213">
        <v>3790</v>
      </c>
      <c r="I19" s="213">
        <v>4775</v>
      </c>
      <c r="J19" s="213">
        <v>1209</v>
      </c>
      <c r="K19" s="213">
        <v>5972</v>
      </c>
      <c r="L19" s="213">
        <v>1783</v>
      </c>
      <c r="M19" s="213">
        <v>2668</v>
      </c>
      <c r="N19" s="213">
        <v>6503</v>
      </c>
      <c r="O19" s="213">
        <v>1970</v>
      </c>
      <c r="P19" s="214" t="s">
        <v>37</v>
      </c>
      <c r="Q19" s="215">
        <v>346</v>
      </c>
      <c r="R19" s="219"/>
      <c r="S19" s="216">
        <f t="shared" si="3"/>
        <v>4370</v>
      </c>
      <c r="T19" s="217">
        <v>4360</v>
      </c>
      <c r="U19" s="218">
        <v>10</v>
      </c>
      <c r="V19" s="6"/>
    </row>
    <row r="20" spans="1:22" ht="15" customHeight="1">
      <c r="A20" s="209"/>
      <c r="B20" s="210" t="s">
        <v>259</v>
      </c>
      <c r="C20" s="211">
        <f t="shared" si="2"/>
        <v>49566</v>
      </c>
      <c r="D20" s="212">
        <v>2641</v>
      </c>
      <c r="E20" s="213">
        <v>7147</v>
      </c>
      <c r="F20" s="213">
        <v>5019</v>
      </c>
      <c r="G20" s="213">
        <v>6018</v>
      </c>
      <c r="H20" s="213">
        <v>3795</v>
      </c>
      <c r="I20" s="213">
        <v>4685</v>
      </c>
      <c r="J20" s="213">
        <v>1198</v>
      </c>
      <c r="K20" s="213">
        <v>5950</v>
      </c>
      <c r="L20" s="213">
        <v>1737</v>
      </c>
      <c r="M20" s="213">
        <v>2596</v>
      </c>
      <c r="N20" s="213">
        <v>6519</v>
      </c>
      <c r="O20" s="213">
        <v>1937</v>
      </c>
      <c r="P20" s="214" t="s">
        <v>37</v>
      </c>
      <c r="Q20" s="215">
        <v>324</v>
      </c>
      <c r="R20" s="219"/>
      <c r="S20" s="216">
        <f t="shared" si="3"/>
        <v>4347</v>
      </c>
      <c r="T20" s="217">
        <v>4337</v>
      </c>
      <c r="U20" s="218">
        <v>10</v>
      </c>
      <c r="V20" s="6"/>
    </row>
    <row r="21" spans="1:21" ht="15" customHeight="1">
      <c r="A21" s="209"/>
      <c r="B21" s="210" t="s">
        <v>269</v>
      </c>
      <c r="C21" s="211">
        <f t="shared" si="2"/>
        <v>49405</v>
      </c>
      <c r="D21" s="212">
        <v>2635</v>
      </c>
      <c r="E21" s="213">
        <v>7171</v>
      </c>
      <c r="F21" s="213">
        <v>5104</v>
      </c>
      <c r="G21" s="213">
        <v>5998</v>
      </c>
      <c r="H21" s="213">
        <v>3671</v>
      </c>
      <c r="I21" s="213">
        <v>4595</v>
      </c>
      <c r="J21" s="213">
        <v>1166</v>
      </c>
      <c r="K21" s="213">
        <v>5935</v>
      </c>
      <c r="L21" s="213">
        <v>1729</v>
      </c>
      <c r="M21" s="213">
        <v>2568</v>
      </c>
      <c r="N21" s="213">
        <v>6557</v>
      </c>
      <c r="O21" s="213">
        <v>1930</v>
      </c>
      <c r="P21" s="214" t="s">
        <v>37</v>
      </c>
      <c r="Q21" s="215">
        <v>346</v>
      </c>
      <c r="R21" s="219"/>
      <c r="S21" s="220">
        <f t="shared" si="3"/>
        <v>4294</v>
      </c>
      <c r="T21" s="221">
        <v>4284</v>
      </c>
      <c r="U21" s="222">
        <v>10</v>
      </c>
    </row>
    <row r="22" spans="1:21" ht="15" customHeight="1">
      <c r="A22" s="209"/>
      <c r="B22" s="210" t="s">
        <v>401</v>
      </c>
      <c r="C22" s="211">
        <f t="shared" si="2"/>
        <v>53156</v>
      </c>
      <c r="D22" s="212">
        <v>2593</v>
      </c>
      <c r="E22" s="213">
        <v>7132</v>
      </c>
      <c r="F22" s="213">
        <v>5000</v>
      </c>
      <c r="G22" s="213">
        <v>5971</v>
      </c>
      <c r="H22" s="213">
        <v>3639</v>
      </c>
      <c r="I22" s="213">
        <v>4523</v>
      </c>
      <c r="J22" s="213">
        <v>1153</v>
      </c>
      <c r="K22" s="213">
        <v>5846</v>
      </c>
      <c r="L22" s="213">
        <v>1688</v>
      </c>
      <c r="M22" s="213">
        <v>2536</v>
      </c>
      <c r="N22" s="213">
        <v>6506</v>
      </c>
      <c r="O22" s="213">
        <v>1914</v>
      </c>
      <c r="P22" s="223">
        <v>4281</v>
      </c>
      <c r="Q22" s="215">
        <v>374</v>
      </c>
      <c r="R22" s="219"/>
      <c r="S22" s="219"/>
      <c r="T22" s="219"/>
      <c r="U22" s="219"/>
    </row>
    <row r="23" spans="1:38" ht="15" customHeight="1">
      <c r="A23" s="209"/>
      <c r="B23" s="210" t="s">
        <v>117</v>
      </c>
      <c r="C23" s="211">
        <f t="shared" si="2"/>
        <v>52727</v>
      </c>
      <c r="D23" s="212">
        <v>2575</v>
      </c>
      <c r="E23" s="213">
        <v>7051</v>
      </c>
      <c r="F23" s="213">
        <v>4947</v>
      </c>
      <c r="G23" s="213">
        <v>5951</v>
      </c>
      <c r="H23" s="213">
        <v>3587</v>
      </c>
      <c r="I23" s="213">
        <v>4444</v>
      </c>
      <c r="J23" s="213">
        <v>1139</v>
      </c>
      <c r="K23" s="213">
        <v>5781</v>
      </c>
      <c r="L23" s="213">
        <v>1658</v>
      </c>
      <c r="M23" s="213">
        <v>2480</v>
      </c>
      <c r="N23" s="213">
        <v>6646</v>
      </c>
      <c r="O23" s="213">
        <v>1870</v>
      </c>
      <c r="P23" s="223">
        <v>4222</v>
      </c>
      <c r="Q23" s="215">
        <v>376</v>
      </c>
      <c r="R23" s="219"/>
      <c r="S23" s="219"/>
      <c r="T23" s="219"/>
      <c r="U23" s="219"/>
      <c r="W23" s="7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</row>
    <row r="24" spans="1:21" ht="15" customHeight="1">
      <c r="A24" s="209"/>
      <c r="B24" s="210" t="s">
        <v>149</v>
      </c>
      <c r="C24" s="211">
        <v>52030</v>
      </c>
      <c r="D24" s="212">
        <v>2577</v>
      </c>
      <c r="E24" s="213">
        <v>6942</v>
      </c>
      <c r="F24" s="213">
        <v>4984</v>
      </c>
      <c r="G24" s="213">
        <v>5808</v>
      </c>
      <c r="H24" s="213">
        <v>3506</v>
      </c>
      <c r="I24" s="213">
        <v>4331</v>
      </c>
      <c r="J24" s="213">
        <v>1110</v>
      </c>
      <c r="K24" s="213">
        <v>5771</v>
      </c>
      <c r="L24" s="213">
        <v>1625</v>
      </c>
      <c r="M24" s="213">
        <v>2435</v>
      </c>
      <c r="N24" s="213">
        <v>6648</v>
      </c>
      <c r="O24" s="213">
        <v>1844</v>
      </c>
      <c r="P24" s="223">
        <v>4139</v>
      </c>
      <c r="Q24" s="215">
        <v>310</v>
      </c>
      <c r="R24" s="219"/>
      <c r="S24" s="219"/>
      <c r="T24" s="219"/>
      <c r="U24" s="219"/>
    </row>
    <row r="25" spans="1:21" ht="15" customHeight="1">
      <c r="A25" s="209"/>
      <c r="B25" s="210" t="s">
        <v>56</v>
      </c>
      <c r="C25" s="211">
        <v>51663</v>
      </c>
      <c r="D25" s="212">
        <v>2596</v>
      </c>
      <c r="E25" s="213">
        <v>7066</v>
      </c>
      <c r="F25" s="213">
        <v>5017</v>
      </c>
      <c r="G25" s="213">
        <v>5694</v>
      </c>
      <c r="H25" s="213">
        <v>3417</v>
      </c>
      <c r="I25" s="213">
        <v>4265</v>
      </c>
      <c r="J25" s="213">
        <v>1078</v>
      </c>
      <c r="K25" s="213">
        <v>5716</v>
      </c>
      <c r="L25" s="213">
        <v>1586</v>
      </c>
      <c r="M25" s="213">
        <v>2410</v>
      </c>
      <c r="N25" s="213">
        <v>6657</v>
      </c>
      <c r="O25" s="213">
        <v>1826</v>
      </c>
      <c r="P25" s="223">
        <v>4053</v>
      </c>
      <c r="Q25" s="215">
        <v>282</v>
      </c>
      <c r="R25" s="219"/>
      <c r="S25" s="219"/>
      <c r="T25" s="219"/>
      <c r="U25" s="219"/>
    </row>
    <row r="26" spans="1:21" ht="15" customHeight="1">
      <c r="A26" s="209"/>
      <c r="B26" s="210" t="s">
        <v>14</v>
      </c>
      <c r="C26" s="211">
        <v>51364</v>
      </c>
      <c r="D26" s="212">
        <v>2597</v>
      </c>
      <c r="E26" s="213">
        <v>7083</v>
      </c>
      <c r="F26" s="213">
        <v>5074</v>
      </c>
      <c r="G26" s="213">
        <v>5709</v>
      </c>
      <c r="H26" s="213">
        <v>3379</v>
      </c>
      <c r="I26" s="213">
        <v>4172</v>
      </c>
      <c r="J26" s="213">
        <v>1092</v>
      </c>
      <c r="K26" s="213">
        <v>5607</v>
      </c>
      <c r="L26" s="213">
        <v>1563</v>
      </c>
      <c r="M26" s="213">
        <v>2377</v>
      </c>
      <c r="N26" s="213">
        <v>6637</v>
      </c>
      <c r="O26" s="213">
        <v>1781</v>
      </c>
      <c r="P26" s="223">
        <v>3989</v>
      </c>
      <c r="Q26" s="215">
        <v>304</v>
      </c>
      <c r="R26" s="219"/>
      <c r="S26" s="219"/>
      <c r="T26" s="219"/>
      <c r="U26" s="219"/>
    </row>
    <row r="27" spans="1:21" ht="15" customHeight="1">
      <c r="A27" s="209"/>
      <c r="B27" s="210" t="s">
        <v>318</v>
      </c>
      <c r="C27" s="211">
        <v>50891</v>
      </c>
      <c r="D27" s="212">
        <v>2606</v>
      </c>
      <c r="E27" s="213">
        <v>7143</v>
      </c>
      <c r="F27" s="213">
        <v>5014</v>
      </c>
      <c r="G27" s="213">
        <v>5712</v>
      </c>
      <c r="H27" s="213">
        <v>3327</v>
      </c>
      <c r="I27" s="213">
        <v>4077</v>
      </c>
      <c r="J27" s="213">
        <v>1066</v>
      </c>
      <c r="K27" s="213">
        <v>5546</v>
      </c>
      <c r="L27" s="213">
        <v>1552</v>
      </c>
      <c r="M27" s="213">
        <v>2305</v>
      </c>
      <c r="N27" s="213">
        <v>6607</v>
      </c>
      <c r="O27" s="213">
        <v>1765</v>
      </c>
      <c r="P27" s="223">
        <v>3904</v>
      </c>
      <c r="Q27" s="215">
        <v>267</v>
      </c>
      <c r="R27" s="219"/>
      <c r="S27" s="219"/>
      <c r="T27" s="219"/>
      <c r="U27" s="219"/>
    </row>
    <row r="28" spans="1:21" ht="15" customHeight="1">
      <c r="A28" s="224"/>
      <c r="B28" s="225" t="s">
        <v>89</v>
      </c>
      <c r="C28" s="226">
        <f>SUM(D28:Q28)</f>
        <v>50484</v>
      </c>
      <c r="D28" s="227">
        <v>2624</v>
      </c>
      <c r="E28" s="228">
        <v>7083</v>
      </c>
      <c r="F28" s="228">
        <v>4950</v>
      </c>
      <c r="G28" s="228">
        <v>5704</v>
      </c>
      <c r="H28" s="228">
        <v>3279</v>
      </c>
      <c r="I28" s="228">
        <v>4019</v>
      </c>
      <c r="J28" s="228">
        <v>1046</v>
      </c>
      <c r="K28" s="228">
        <v>5482</v>
      </c>
      <c r="L28" s="228">
        <v>1539</v>
      </c>
      <c r="M28" s="228">
        <v>2295</v>
      </c>
      <c r="N28" s="228">
        <v>6640</v>
      </c>
      <c r="O28" s="228">
        <v>1754</v>
      </c>
      <c r="P28" s="229">
        <v>3825</v>
      </c>
      <c r="Q28" s="230">
        <v>244</v>
      </c>
      <c r="R28" s="219"/>
      <c r="S28" s="219"/>
      <c r="T28" s="219"/>
      <c r="U28" s="219"/>
    </row>
    <row r="29" spans="1:21" ht="15" customHeight="1">
      <c r="A29" s="231"/>
      <c r="B29" s="232" t="s">
        <v>1</v>
      </c>
      <c r="C29" s="233">
        <f>SUM(D29:Q29)</f>
        <v>50145</v>
      </c>
      <c r="D29" s="234">
        <v>2622</v>
      </c>
      <c r="E29" s="235">
        <v>7037</v>
      </c>
      <c r="F29" s="235">
        <v>5107</v>
      </c>
      <c r="G29" s="235">
        <v>5764</v>
      </c>
      <c r="H29" s="235">
        <v>3237</v>
      </c>
      <c r="I29" s="235">
        <v>3993</v>
      </c>
      <c r="J29" s="235">
        <v>1037</v>
      </c>
      <c r="K29" s="235">
        <v>5294</v>
      </c>
      <c r="L29" s="235">
        <v>1514</v>
      </c>
      <c r="M29" s="235">
        <v>2236</v>
      </c>
      <c r="N29" s="235">
        <v>6822</v>
      </c>
      <c r="O29" s="235">
        <v>1727</v>
      </c>
      <c r="P29" s="236">
        <v>3755</v>
      </c>
      <c r="Q29" s="237" t="s">
        <v>151</v>
      </c>
      <c r="R29" s="184"/>
      <c r="S29" s="219"/>
      <c r="T29" s="219"/>
      <c r="U29" s="219"/>
    </row>
    <row r="30" spans="1:22" s="166" customFormat="1" ht="15" customHeight="1">
      <c r="A30" s="941" t="s">
        <v>342</v>
      </c>
      <c r="B30" s="942"/>
      <c r="C30" s="238">
        <v>100</v>
      </c>
      <c r="D30" s="239">
        <f>D29/C29*100</f>
        <v>5.228836374513909</v>
      </c>
      <c r="E30" s="239">
        <f>C30-D30-SUM(F30:P30)</f>
        <v>14.033303420081765</v>
      </c>
      <c r="F30" s="240">
        <f>F29/C29*100</f>
        <v>10.184465051351081</v>
      </c>
      <c r="G30" s="240">
        <f>G29/C29*100</f>
        <v>11.494665470136605</v>
      </c>
      <c r="H30" s="240">
        <f>H29/C29*100</f>
        <v>6.455279688902184</v>
      </c>
      <c r="I30" s="240">
        <f>I29/C29*100</f>
        <v>7.962907568052648</v>
      </c>
      <c r="J30" s="240">
        <f>J29/C29*100</f>
        <v>2.06800279190348</v>
      </c>
      <c r="K30" s="240">
        <f>K29/C29*100</f>
        <v>10.557383587595972</v>
      </c>
      <c r="L30" s="240">
        <f>L29/C29*100</f>
        <v>3.0192441918436534</v>
      </c>
      <c r="M30" s="240">
        <f>M29/C29*100</f>
        <v>4.459068700767774</v>
      </c>
      <c r="N30" s="240">
        <f>N29/C29*100</f>
        <v>13.604546814238708</v>
      </c>
      <c r="O30" s="240">
        <f>O29/C29*100</f>
        <v>3.444012364143983</v>
      </c>
      <c r="P30" s="240">
        <f>P29/C29*100</f>
        <v>7.488283976468242</v>
      </c>
      <c r="Q30" s="241" t="s">
        <v>151</v>
      </c>
      <c r="R30" s="242"/>
      <c r="S30" s="243"/>
      <c r="T30" s="242"/>
      <c r="U30" s="242"/>
      <c r="V30" s="242"/>
    </row>
    <row r="31" spans="1:17" ht="13.5">
      <c r="A31" s="244" t="s">
        <v>349</v>
      </c>
      <c r="B31" s="244"/>
      <c r="C31" s="7"/>
      <c r="D31" s="6"/>
      <c r="E31" s="6"/>
      <c r="F31" s="245"/>
      <c r="G31" s="246" t="s">
        <v>67</v>
      </c>
      <c r="H31" s="247" t="s">
        <v>284</v>
      </c>
      <c r="I31" s="247"/>
      <c r="J31" s="247"/>
      <c r="K31" s="247"/>
      <c r="L31" s="247"/>
      <c r="M31" s="6"/>
      <c r="N31" s="6"/>
      <c r="O31" s="6"/>
      <c r="P31" s="6"/>
      <c r="Q31" s="6"/>
    </row>
    <row r="32" spans="1:12" ht="13.5">
      <c r="A32" s="248"/>
      <c r="B32" s="244"/>
      <c r="C32" s="249"/>
      <c r="G32" s="59"/>
      <c r="H32" s="59" t="s">
        <v>221</v>
      </c>
      <c r="I32" s="59"/>
      <c r="J32" s="59"/>
      <c r="K32" s="59"/>
      <c r="L32" s="59"/>
    </row>
    <row r="33" spans="1:19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1" ht="16.5" customHeight="1">
      <c r="A34" s="167" t="s">
        <v>297</v>
      </c>
      <c r="B34" s="3"/>
      <c r="C34" s="168"/>
      <c r="D34" s="168"/>
      <c r="E34" s="168"/>
      <c r="F34" s="168"/>
      <c r="G34" s="168"/>
      <c r="H34" s="168"/>
      <c r="O34" s="940"/>
      <c r="P34" s="940"/>
      <c r="Q34" s="940"/>
      <c r="R34" s="8"/>
      <c r="S34" s="940" t="s">
        <v>230</v>
      </c>
      <c r="T34" s="940"/>
      <c r="U34" s="940"/>
    </row>
    <row r="35" spans="1:22" ht="16.5" customHeight="1">
      <c r="A35" s="936" t="s">
        <v>63</v>
      </c>
      <c r="B35" s="937"/>
      <c r="C35" s="170" t="s">
        <v>131</v>
      </c>
      <c r="D35" s="32" t="s">
        <v>178</v>
      </c>
      <c r="E35" s="171" t="s">
        <v>411</v>
      </c>
      <c r="F35" s="171" t="s">
        <v>442</v>
      </c>
      <c r="G35" s="171" t="s">
        <v>48</v>
      </c>
      <c r="H35" s="171" t="s">
        <v>150</v>
      </c>
      <c r="I35" s="171" t="s">
        <v>338</v>
      </c>
      <c r="J35" s="171" t="s">
        <v>155</v>
      </c>
      <c r="K35" s="171" t="s">
        <v>434</v>
      </c>
      <c r="L35" s="171" t="s">
        <v>26</v>
      </c>
      <c r="M35" s="171" t="s">
        <v>419</v>
      </c>
      <c r="N35" s="171" t="s">
        <v>246</v>
      </c>
      <c r="O35" s="171" t="s">
        <v>109</v>
      </c>
      <c r="P35" s="33" t="s">
        <v>47</v>
      </c>
      <c r="Q35" s="172" t="s">
        <v>46</v>
      </c>
      <c r="R35" s="173"/>
      <c r="S35" s="169" t="s">
        <v>131</v>
      </c>
      <c r="T35" s="174" t="s">
        <v>47</v>
      </c>
      <c r="U35" s="175" t="s">
        <v>46</v>
      </c>
      <c r="V35" s="6"/>
    </row>
    <row r="36" spans="1:22" ht="15" customHeight="1" hidden="1">
      <c r="A36" s="250" t="s">
        <v>407</v>
      </c>
      <c r="B36" s="7"/>
      <c r="C36" s="177">
        <v>11165</v>
      </c>
      <c r="D36" s="178">
        <v>433</v>
      </c>
      <c r="E36" s="179">
        <v>879</v>
      </c>
      <c r="F36" s="179">
        <v>432</v>
      </c>
      <c r="G36" s="179">
        <v>723</v>
      </c>
      <c r="H36" s="179">
        <v>2530</v>
      </c>
      <c r="I36" s="179">
        <v>2398</v>
      </c>
      <c r="J36" s="180" t="s">
        <v>144</v>
      </c>
      <c r="K36" s="179">
        <v>808</v>
      </c>
      <c r="L36" s="179">
        <v>571</v>
      </c>
      <c r="M36" s="179">
        <v>838</v>
      </c>
      <c r="N36" s="179">
        <v>954</v>
      </c>
      <c r="O36" s="179">
        <v>552</v>
      </c>
      <c r="P36" s="181" t="s">
        <v>144</v>
      </c>
      <c r="Q36" s="182">
        <v>47</v>
      </c>
      <c r="R36" s="183"/>
      <c r="S36" s="184">
        <v>837</v>
      </c>
      <c r="T36" s="185">
        <v>837</v>
      </c>
      <c r="U36" s="186">
        <v>0</v>
      </c>
      <c r="V36" s="6"/>
    </row>
    <row r="37" spans="1:22" ht="15" customHeight="1" hidden="1">
      <c r="A37" s="187" t="s">
        <v>184</v>
      </c>
      <c r="B37" s="188"/>
      <c r="C37" s="189">
        <f aca="true" t="shared" si="4" ref="C37:C46">SUM(D37:Q37)</f>
        <v>12973</v>
      </c>
      <c r="D37" s="190">
        <v>435</v>
      </c>
      <c r="E37" s="191">
        <v>1388</v>
      </c>
      <c r="F37" s="191">
        <v>468</v>
      </c>
      <c r="G37" s="191">
        <v>1020</v>
      </c>
      <c r="H37" s="191">
        <v>2959</v>
      </c>
      <c r="I37" s="191">
        <v>2435</v>
      </c>
      <c r="J37" s="191">
        <v>336</v>
      </c>
      <c r="K37" s="191">
        <v>805</v>
      </c>
      <c r="L37" s="191">
        <v>569</v>
      </c>
      <c r="M37" s="191">
        <v>813</v>
      </c>
      <c r="N37" s="191">
        <v>1164</v>
      </c>
      <c r="O37" s="191">
        <v>549</v>
      </c>
      <c r="P37" s="192" t="s">
        <v>37</v>
      </c>
      <c r="Q37" s="193">
        <v>32</v>
      </c>
      <c r="R37" s="194"/>
      <c r="S37" s="195">
        <f aca="true" t="shared" si="5" ref="S37:S46">T37+U37</f>
        <v>871</v>
      </c>
      <c r="T37" s="196">
        <v>871</v>
      </c>
      <c r="U37" s="197">
        <v>0</v>
      </c>
      <c r="V37" s="6"/>
    </row>
    <row r="38" spans="1:22" ht="15" customHeight="1" hidden="1">
      <c r="A38" s="198" t="s">
        <v>416</v>
      </c>
      <c r="B38" s="199"/>
      <c r="C38" s="251">
        <f t="shared" si="4"/>
        <v>15557</v>
      </c>
      <c r="D38" s="252">
        <v>616</v>
      </c>
      <c r="E38" s="253">
        <v>2002</v>
      </c>
      <c r="F38" s="253">
        <v>896</v>
      </c>
      <c r="G38" s="253">
        <v>1556</v>
      </c>
      <c r="H38" s="253">
        <v>2778</v>
      </c>
      <c r="I38" s="253">
        <v>2789</v>
      </c>
      <c r="J38" s="253">
        <v>333</v>
      </c>
      <c r="K38" s="253">
        <v>1197</v>
      </c>
      <c r="L38" s="253">
        <v>533</v>
      </c>
      <c r="M38" s="253">
        <v>786</v>
      </c>
      <c r="N38" s="253">
        <v>1473</v>
      </c>
      <c r="O38" s="253">
        <v>545</v>
      </c>
      <c r="P38" s="254" t="s">
        <v>37</v>
      </c>
      <c r="Q38" s="255">
        <v>53</v>
      </c>
      <c r="R38" s="256" t="s">
        <v>471</v>
      </c>
      <c r="S38" s="216">
        <f t="shared" si="5"/>
        <v>1334</v>
      </c>
      <c r="T38" s="217">
        <v>1334</v>
      </c>
      <c r="U38" s="218">
        <v>0</v>
      </c>
      <c r="V38" s="6"/>
    </row>
    <row r="39" spans="1:22" ht="15" customHeight="1">
      <c r="A39" s="209" t="s">
        <v>398</v>
      </c>
      <c r="B39" s="210" t="s">
        <v>265</v>
      </c>
      <c r="C39" s="211">
        <f t="shared" si="4"/>
        <v>16999</v>
      </c>
      <c r="D39" s="212">
        <v>719</v>
      </c>
      <c r="E39" s="213">
        <v>2420</v>
      </c>
      <c r="F39" s="213">
        <v>1546</v>
      </c>
      <c r="G39" s="213">
        <v>2031</v>
      </c>
      <c r="H39" s="213">
        <v>2011</v>
      </c>
      <c r="I39" s="213">
        <v>2570</v>
      </c>
      <c r="J39" s="213">
        <v>358</v>
      </c>
      <c r="K39" s="213">
        <v>1427</v>
      </c>
      <c r="L39" s="213">
        <v>553</v>
      </c>
      <c r="M39" s="213">
        <v>831</v>
      </c>
      <c r="N39" s="213">
        <v>1901</v>
      </c>
      <c r="O39" s="213">
        <v>562</v>
      </c>
      <c r="P39" s="214" t="s">
        <v>37</v>
      </c>
      <c r="Q39" s="215">
        <v>70</v>
      </c>
      <c r="R39" s="194"/>
      <c r="S39" s="216">
        <f t="shared" si="5"/>
        <v>1363</v>
      </c>
      <c r="T39" s="217">
        <v>1363</v>
      </c>
      <c r="U39" s="218">
        <v>0</v>
      </c>
      <c r="V39" s="6"/>
    </row>
    <row r="40" spans="1:21" ht="15" customHeight="1">
      <c r="A40" s="209" t="s">
        <v>40</v>
      </c>
      <c r="B40" s="210" t="s">
        <v>173</v>
      </c>
      <c r="C40" s="211">
        <f t="shared" si="4"/>
        <v>17566</v>
      </c>
      <c r="D40" s="212">
        <v>747</v>
      </c>
      <c r="E40" s="213">
        <v>2554</v>
      </c>
      <c r="F40" s="213">
        <v>1707</v>
      </c>
      <c r="G40" s="213">
        <v>2182</v>
      </c>
      <c r="H40" s="213">
        <v>1837</v>
      </c>
      <c r="I40" s="213">
        <v>2442</v>
      </c>
      <c r="J40" s="213">
        <v>352</v>
      </c>
      <c r="K40" s="213">
        <v>1649</v>
      </c>
      <c r="L40" s="213">
        <v>560</v>
      </c>
      <c r="M40" s="213">
        <v>840</v>
      </c>
      <c r="N40" s="213">
        <v>2046</v>
      </c>
      <c r="O40" s="213">
        <v>568</v>
      </c>
      <c r="P40" s="214" t="s">
        <v>37</v>
      </c>
      <c r="Q40" s="215">
        <v>82</v>
      </c>
      <c r="R40" s="219"/>
      <c r="S40" s="216">
        <f t="shared" si="5"/>
        <v>1336</v>
      </c>
      <c r="T40" s="217">
        <v>1336</v>
      </c>
      <c r="U40" s="218">
        <v>0</v>
      </c>
    </row>
    <row r="41" spans="1:21" ht="15" customHeight="1" hidden="1">
      <c r="A41" s="209" t="s">
        <v>220</v>
      </c>
      <c r="B41" s="210" t="s">
        <v>220</v>
      </c>
      <c r="C41" s="211">
        <f t="shared" si="4"/>
        <v>17696</v>
      </c>
      <c r="D41" s="212">
        <v>762</v>
      </c>
      <c r="E41" s="213">
        <v>2572</v>
      </c>
      <c r="F41" s="213">
        <v>1747</v>
      </c>
      <c r="G41" s="213">
        <v>2223</v>
      </c>
      <c r="H41" s="213">
        <v>1845</v>
      </c>
      <c r="I41" s="213">
        <v>2391</v>
      </c>
      <c r="J41" s="213">
        <v>352</v>
      </c>
      <c r="K41" s="213">
        <v>1668</v>
      </c>
      <c r="L41" s="213">
        <v>559</v>
      </c>
      <c r="M41" s="213">
        <v>832</v>
      </c>
      <c r="N41" s="213">
        <v>2061</v>
      </c>
      <c r="O41" s="213">
        <v>575</v>
      </c>
      <c r="P41" s="214" t="s">
        <v>37</v>
      </c>
      <c r="Q41" s="215">
        <v>109</v>
      </c>
      <c r="R41" s="219"/>
      <c r="S41" s="216">
        <f t="shared" si="5"/>
        <v>1320</v>
      </c>
      <c r="T41" s="217">
        <v>1320</v>
      </c>
      <c r="U41" s="218">
        <v>0</v>
      </c>
    </row>
    <row r="42" spans="1:21" ht="15" customHeight="1" hidden="1">
      <c r="A42" s="209" t="s">
        <v>365</v>
      </c>
      <c r="B42" s="210" t="s">
        <v>365</v>
      </c>
      <c r="C42" s="211">
        <f t="shared" si="4"/>
        <v>17866</v>
      </c>
      <c r="D42" s="212">
        <v>772</v>
      </c>
      <c r="E42" s="213">
        <v>2594</v>
      </c>
      <c r="F42" s="213">
        <v>1803</v>
      </c>
      <c r="G42" s="213">
        <v>2263</v>
      </c>
      <c r="H42" s="213">
        <v>1846</v>
      </c>
      <c r="I42" s="213">
        <v>2382</v>
      </c>
      <c r="J42" s="213">
        <v>348</v>
      </c>
      <c r="K42" s="213">
        <v>1704</v>
      </c>
      <c r="L42" s="213">
        <v>563</v>
      </c>
      <c r="M42" s="213">
        <v>830</v>
      </c>
      <c r="N42" s="213">
        <v>2067</v>
      </c>
      <c r="O42" s="213">
        <v>578</v>
      </c>
      <c r="P42" s="214" t="s">
        <v>37</v>
      </c>
      <c r="Q42" s="215">
        <v>116</v>
      </c>
      <c r="R42" s="219"/>
      <c r="S42" s="216">
        <f t="shared" si="5"/>
        <v>1318</v>
      </c>
      <c r="T42" s="217">
        <v>1318</v>
      </c>
      <c r="U42" s="218">
        <v>0</v>
      </c>
    </row>
    <row r="43" spans="1:21" ht="15" customHeight="1" hidden="1">
      <c r="A43" s="209" t="s">
        <v>266</v>
      </c>
      <c r="B43" s="210" t="s">
        <v>266</v>
      </c>
      <c r="C43" s="211">
        <f t="shared" si="4"/>
        <v>17938</v>
      </c>
      <c r="D43" s="212">
        <v>798</v>
      </c>
      <c r="E43" s="213">
        <v>2581</v>
      </c>
      <c r="F43" s="213">
        <v>1852</v>
      </c>
      <c r="G43" s="213">
        <v>2352</v>
      </c>
      <c r="H43" s="213">
        <v>1800</v>
      </c>
      <c r="I43" s="213">
        <v>2365</v>
      </c>
      <c r="J43" s="213">
        <v>351</v>
      </c>
      <c r="K43" s="213">
        <v>1696</v>
      </c>
      <c r="L43" s="213">
        <v>563</v>
      </c>
      <c r="M43" s="213">
        <v>819</v>
      </c>
      <c r="N43" s="213">
        <v>2072</v>
      </c>
      <c r="O43" s="213">
        <v>585</v>
      </c>
      <c r="P43" s="214" t="s">
        <v>37</v>
      </c>
      <c r="Q43" s="215">
        <v>104</v>
      </c>
      <c r="R43" s="219"/>
      <c r="S43" s="216">
        <f t="shared" si="5"/>
        <v>1339</v>
      </c>
      <c r="T43" s="217">
        <v>1339</v>
      </c>
      <c r="U43" s="218">
        <v>0</v>
      </c>
    </row>
    <row r="44" spans="1:21" ht="15" customHeight="1" hidden="1">
      <c r="A44" s="209" t="s">
        <v>378</v>
      </c>
      <c r="B44" s="210" t="s">
        <v>378</v>
      </c>
      <c r="C44" s="211">
        <f t="shared" si="4"/>
        <v>18008</v>
      </c>
      <c r="D44" s="212">
        <v>803</v>
      </c>
      <c r="E44" s="213">
        <v>2618</v>
      </c>
      <c r="F44" s="213">
        <v>1855</v>
      </c>
      <c r="G44" s="213">
        <v>2380</v>
      </c>
      <c r="H44" s="213">
        <v>1766</v>
      </c>
      <c r="I44" s="213">
        <v>2344</v>
      </c>
      <c r="J44" s="213">
        <v>352</v>
      </c>
      <c r="K44" s="213">
        <v>1724</v>
      </c>
      <c r="L44" s="213">
        <v>565</v>
      </c>
      <c r="M44" s="213">
        <v>812</v>
      </c>
      <c r="N44" s="213">
        <v>2070</v>
      </c>
      <c r="O44" s="213">
        <v>602</v>
      </c>
      <c r="P44" s="214" t="s">
        <v>37</v>
      </c>
      <c r="Q44" s="215">
        <v>117</v>
      </c>
      <c r="R44" s="219"/>
      <c r="S44" s="216">
        <f t="shared" si="5"/>
        <v>1333</v>
      </c>
      <c r="T44" s="217">
        <v>1333</v>
      </c>
      <c r="U44" s="218">
        <v>0</v>
      </c>
    </row>
    <row r="45" spans="1:21" ht="13.5">
      <c r="A45" s="209"/>
      <c r="B45" s="210" t="s">
        <v>86</v>
      </c>
      <c r="C45" s="211">
        <f t="shared" si="4"/>
        <v>18099</v>
      </c>
      <c r="D45" s="212">
        <v>831</v>
      </c>
      <c r="E45" s="213">
        <v>2595</v>
      </c>
      <c r="F45" s="213">
        <v>1926</v>
      </c>
      <c r="G45" s="213">
        <v>2397</v>
      </c>
      <c r="H45" s="213">
        <v>1752</v>
      </c>
      <c r="I45" s="213">
        <v>2284</v>
      </c>
      <c r="J45" s="213">
        <v>353</v>
      </c>
      <c r="K45" s="213">
        <v>1768</v>
      </c>
      <c r="L45" s="213">
        <v>563</v>
      </c>
      <c r="M45" s="213">
        <v>799</v>
      </c>
      <c r="N45" s="213">
        <v>2089</v>
      </c>
      <c r="O45" s="213">
        <v>607</v>
      </c>
      <c r="P45" s="214" t="s">
        <v>37</v>
      </c>
      <c r="Q45" s="215">
        <v>135</v>
      </c>
      <c r="R45" s="219"/>
      <c r="S45" s="216">
        <f t="shared" si="5"/>
        <v>1316</v>
      </c>
      <c r="T45" s="217">
        <v>1316</v>
      </c>
      <c r="U45" s="218">
        <v>0</v>
      </c>
    </row>
    <row r="46" spans="1:21" ht="15" customHeight="1" hidden="1">
      <c r="A46" s="209"/>
      <c r="B46" s="210" t="s">
        <v>325</v>
      </c>
      <c r="C46" s="211">
        <f t="shared" si="4"/>
        <v>18139</v>
      </c>
      <c r="D46" s="212">
        <v>840</v>
      </c>
      <c r="E46" s="213">
        <v>2679</v>
      </c>
      <c r="F46" s="213">
        <v>2029</v>
      </c>
      <c r="G46" s="213">
        <v>2355</v>
      </c>
      <c r="H46" s="213">
        <v>1750</v>
      </c>
      <c r="I46" s="213">
        <v>2131</v>
      </c>
      <c r="J46" s="213">
        <v>355</v>
      </c>
      <c r="K46" s="213">
        <v>1817</v>
      </c>
      <c r="L46" s="213">
        <v>567</v>
      </c>
      <c r="M46" s="213">
        <v>796</v>
      </c>
      <c r="N46" s="213">
        <v>2103</v>
      </c>
      <c r="O46" s="213">
        <v>600</v>
      </c>
      <c r="P46" s="214" t="s">
        <v>37</v>
      </c>
      <c r="Q46" s="215">
        <v>117</v>
      </c>
      <c r="R46" s="219"/>
      <c r="S46" s="216">
        <f t="shared" si="5"/>
        <v>1326</v>
      </c>
      <c r="T46" s="217">
        <v>1326</v>
      </c>
      <c r="U46" s="218">
        <v>0</v>
      </c>
    </row>
    <row r="47" spans="1:21" ht="15" customHeight="1" hidden="1">
      <c r="A47" s="209"/>
      <c r="B47" s="210" t="s">
        <v>103</v>
      </c>
      <c r="C47" s="211">
        <f aca="true" t="shared" si="6" ref="C47:C56">SUM(D47:Q47)</f>
        <v>18264</v>
      </c>
      <c r="D47" s="212">
        <v>833</v>
      </c>
      <c r="E47" s="213">
        <v>2745</v>
      </c>
      <c r="F47" s="213">
        <v>2046</v>
      </c>
      <c r="G47" s="213">
        <v>2372</v>
      </c>
      <c r="H47" s="213">
        <v>1739</v>
      </c>
      <c r="I47" s="213">
        <v>2092</v>
      </c>
      <c r="J47" s="213">
        <v>356</v>
      </c>
      <c r="K47" s="213">
        <v>1877</v>
      </c>
      <c r="L47" s="213">
        <v>566</v>
      </c>
      <c r="M47" s="213">
        <v>796</v>
      </c>
      <c r="N47" s="213">
        <v>2108</v>
      </c>
      <c r="O47" s="213">
        <v>600</v>
      </c>
      <c r="P47" s="214" t="s">
        <v>37</v>
      </c>
      <c r="Q47" s="215">
        <v>134</v>
      </c>
      <c r="R47" s="219"/>
      <c r="S47" s="216">
        <f aca="true" t="shared" si="7" ref="S47:S54">T47+U47</f>
        <v>1308</v>
      </c>
      <c r="T47" s="217">
        <v>1308</v>
      </c>
      <c r="U47" s="218">
        <v>0</v>
      </c>
    </row>
    <row r="48" spans="1:21" ht="15" customHeight="1" hidden="1">
      <c r="A48" s="209"/>
      <c r="B48" s="210" t="s">
        <v>82</v>
      </c>
      <c r="C48" s="211">
        <f t="shared" si="6"/>
        <v>18385</v>
      </c>
      <c r="D48" s="212">
        <v>824</v>
      </c>
      <c r="E48" s="213">
        <v>2770</v>
      </c>
      <c r="F48" s="213">
        <v>2079</v>
      </c>
      <c r="G48" s="213">
        <v>2402</v>
      </c>
      <c r="H48" s="213">
        <v>1726</v>
      </c>
      <c r="I48" s="213">
        <v>2082</v>
      </c>
      <c r="J48" s="213">
        <v>352</v>
      </c>
      <c r="K48" s="213">
        <v>1917</v>
      </c>
      <c r="L48" s="213">
        <v>560</v>
      </c>
      <c r="M48" s="213">
        <v>793</v>
      </c>
      <c r="N48" s="213">
        <v>2114</v>
      </c>
      <c r="O48" s="213">
        <v>600</v>
      </c>
      <c r="P48" s="214" t="s">
        <v>37</v>
      </c>
      <c r="Q48" s="215">
        <v>166</v>
      </c>
      <c r="R48" s="219"/>
      <c r="S48" s="216">
        <f t="shared" si="7"/>
        <v>1323</v>
      </c>
      <c r="T48" s="217">
        <v>1323</v>
      </c>
      <c r="U48" s="218">
        <v>0</v>
      </c>
    </row>
    <row r="49" spans="1:21" ht="15" customHeight="1" hidden="1">
      <c r="A49" s="209"/>
      <c r="B49" s="210" t="s">
        <v>315</v>
      </c>
      <c r="C49" s="211">
        <f t="shared" si="6"/>
        <v>18475</v>
      </c>
      <c r="D49" s="212">
        <v>814</v>
      </c>
      <c r="E49" s="213">
        <v>2790</v>
      </c>
      <c r="F49" s="213">
        <v>2101</v>
      </c>
      <c r="G49" s="213">
        <v>2367</v>
      </c>
      <c r="H49" s="213">
        <v>1702</v>
      </c>
      <c r="I49" s="213">
        <v>2068</v>
      </c>
      <c r="J49" s="213">
        <v>355</v>
      </c>
      <c r="K49" s="213">
        <v>1957</v>
      </c>
      <c r="L49" s="213">
        <v>559</v>
      </c>
      <c r="M49" s="213">
        <v>788</v>
      </c>
      <c r="N49" s="213">
        <v>2193</v>
      </c>
      <c r="O49" s="213">
        <v>598</v>
      </c>
      <c r="P49" s="214" t="s">
        <v>37</v>
      </c>
      <c r="Q49" s="215">
        <v>183</v>
      </c>
      <c r="R49" s="219"/>
      <c r="S49" s="216">
        <f t="shared" si="7"/>
        <v>1334</v>
      </c>
      <c r="T49" s="217">
        <v>1330</v>
      </c>
      <c r="U49" s="218">
        <v>4</v>
      </c>
    </row>
    <row r="50" spans="1:21" ht="15" customHeight="1">
      <c r="A50" s="209"/>
      <c r="B50" s="210" t="s">
        <v>112</v>
      </c>
      <c r="C50" s="211">
        <f t="shared" si="6"/>
        <v>18543</v>
      </c>
      <c r="D50" s="212">
        <v>817</v>
      </c>
      <c r="E50" s="213">
        <v>2797</v>
      </c>
      <c r="F50" s="213">
        <v>2113</v>
      </c>
      <c r="G50" s="213">
        <v>2379</v>
      </c>
      <c r="H50" s="213">
        <v>1675</v>
      </c>
      <c r="I50" s="213">
        <v>2044</v>
      </c>
      <c r="J50" s="213">
        <v>360</v>
      </c>
      <c r="K50" s="213">
        <v>1986</v>
      </c>
      <c r="L50" s="213">
        <v>569</v>
      </c>
      <c r="M50" s="213">
        <v>772</v>
      </c>
      <c r="N50" s="213">
        <v>2250</v>
      </c>
      <c r="O50" s="213">
        <v>596</v>
      </c>
      <c r="P50" s="214" t="s">
        <v>37</v>
      </c>
      <c r="Q50" s="215">
        <v>185</v>
      </c>
      <c r="R50" s="219"/>
      <c r="S50" s="216">
        <f t="shared" si="7"/>
        <v>1340</v>
      </c>
      <c r="T50" s="217">
        <v>1336</v>
      </c>
      <c r="U50" s="218">
        <v>4</v>
      </c>
    </row>
    <row r="51" spans="1:22" ht="15" customHeight="1">
      <c r="A51" s="209"/>
      <c r="B51" s="210" t="s">
        <v>386</v>
      </c>
      <c r="C51" s="211">
        <f t="shared" si="6"/>
        <v>18805</v>
      </c>
      <c r="D51" s="212">
        <v>868</v>
      </c>
      <c r="E51" s="213">
        <v>2885</v>
      </c>
      <c r="F51" s="213">
        <v>2103</v>
      </c>
      <c r="G51" s="213">
        <v>2437</v>
      </c>
      <c r="H51" s="213">
        <v>1655</v>
      </c>
      <c r="I51" s="213">
        <v>2023</v>
      </c>
      <c r="J51" s="213">
        <v>355</v>
      </c>
      <c r="K51" s="213">
        <v>1990</v>
      </c>
      <c r="L51" s="213">
        <v>566</v>
      </c>
      <c r="M51" s="213">
        <v>769</v>
      </c>
      <c r="N51" s="213">
        <v>2304</v>
      </c>
      <c r="O51" s="213">
        <v>601</v>
      </c>
      <c r="P51" s="214" t="s">
        <v>37</v>
      </c>
      <c r="Q51" s="215">
        <v>249</v>
      </c>
      <c r="R51" s="219"/>
      <c r="S51" s="216">
        <f t="shared" si="7"/>
        <v>1335</v>
      </c>
      <c r="T51" s="217">
        <v>1331</v>
      </c>
      <c r="U51" s="218">
        <v>4</v>
      </c>
      <c r="V51" s="6"/>
    </row>
    <row r="52" spans="1:22" ht="15" customHeight="1">
      <c r="A52" s="209"/>
      <c r="B52" s="210" t="s">
        <v>294</v>
      </c>
      <c r="C52" s="211">
        <f t="shared" si="6"/>
        <v>18961</v>
      </c>
      <c r="D52" s="212">
        <v>864</v>
      </c>
      <c r="E52" s="213">
        <v>2943</v>
      </c>
      <c r="F52" s="213">
        <v>2115</v>
      </c>
      <c r="G52" s="213">
        <v>2464</v>
      </c>
      <c r="H52" s="213">
        <v>1640</v>
      </c>
      <c r="I52" s="213">
        <v>2037</v>
      </c>
      <c r="J52" s="213">
        <v>353</v>
      </c>
      <c r="K52" s="213">
        <v>1989</v>
      </c>
      <c r="L52" s="213">
        <v>565</v>
      </c>
      <c r="M52" s="213">
        <v>767</v>
      </c>
      <c r="N52" s="213">
        <v>2334</v>
      </c>
      <c r="O52" s="213">
        <v>603</v>
      </c>
      <c r="P52" s="214" t="s">
        <v>37</v>
      </c>
      <c r="Q52" s="215">
        <v>287</v>
      </c>
      <c r="R52" s="219"/>
      <c r="S52" s="216">
        <f t="shared" si="7"/>
        <v>1329</v>
      </c>
      <c r="T52" s="217">
        <v>1325</v>
      </c>
      <c r="U52" s="218">
        <v>4</v>
      </c>
      <c r="V52" s="6"/>
    </row>
    <row r="53" spans="1:22" ht="15" customHeight="1">
      <c r="A53" s="209"/>
      <c r="B53" s="210" t="s">
        <v>259</v>
      </c>
      <c r="C53" s="211">
        <f t="shared" si="6"/>
        <v>19048</v>
      </c>
      <c r="D53" s="212">
        <v>882</v>
      </c>
      <c r="E53" s="213">
        <v>2980</v>
      </c>
      <c r="F53" s="213">
        <v>2127</v>
      </c>
      <c r="G53" s="213">
        <v>2458</v>
      </c>
      <c r="H53" s="213">
        <v>1663</v>
      </c>
      <c r="I53" s="213">
        <v>2010</v>
      </c>
      <c r="J53" s="213">
        <v>358</v>
      </c>
      <c r="K53" s="213">
        <v>2023</v>
      </c>
      <c r="L53" s="213">
        <v>558</v>
      </c>
      <c r="M53" s="213">
        <v>769</v>
      </c>
      <c r="N53" s="213">
        <v>2346</v>
      </c>
      <c r="O53" s="213">
        <v>609</v>
      </c>
      <c r="P53" s="214" t="s">
        <v>37</v>
      </c>
      <c r="Q53" s="215">
        <v>265</v>
      </c>
      <c r="R53" s="219"/>
      <c r="S53" s="216">
        <f t="shared" si="7"/>
        <v>1320</v>
      </c>
      <c r="T53" s="217">
        <v>1316</v>
      </c>
      <c r="U53" s="218">
        <v>4</v>
      </c>
      <c r="V53" s="6"/>
    </row>
    <row r="54" spans="1:22" ht="15" customHeight="1">
      <c r="A54" s="209"/>
      <c r="B54" s="210" t="s">
        <v>269</v>
      </c>
      <c r="C54" s="211">
        <f t="shared" si="6"/>
        <v>19147</v>
      </c>
      <c r="D54" s="212">
        <v>900</v>
      </c>
      <c r="E54" s="213">
        <v>3023</v>
      </c>
      <c r="F54" s="213">
        <v>2158</v>
      </c>
      <c r="G54" s="213">
        <v>2470</v>
      </c>
      <c r="H54" s="213">
        <v>1621</v>
      </c>
      <c r="I54" s="213">
        <v>1984</v>
      </c>
      <c r="J54" s="213">
        <v>354</v>
      </c>
      <c r="K54" s="213">
        <v>2021</v>
      </c>
      <c r="L54" s="213">
        <v>563</v>
      </c>
      <c r="M54" s="213">
        <v>768</v>
      </c>
      <c r="N54" s="213">
        <v>2384</v>
      </c>
      <c r="O54" s="213">
        <v>605</v>
      </c>
      <c r="P54" s="214" t="s">
        <v>37</v>
      </c>
      <c r="Q54" s="215">
        <v>296</v>
      </c>
      <c r="R54" s="219"/>
      <c r="S54" s="220">
        <f t="shared" si="7"/>
        <v>1323</v>
      </c>
      <c r="T54" s="221">
        <v>1319</v>
      </c>
      <c r="U54" s="222">
        <v>4</v>
      </c>
      <c r="V54" s="6"/>
    </row>
    <row r="55" spans="1:22" ht="15" customHeight="1">
      <c r="A55" s="209"/>
      <c r="B55" s="210" t="s">
        <v>401</v>
      </c>
      <c r="C55" s="211">
        <f t="shared" si="6"/>
        <v>20455</v>
      </c>
      <c r="D55" s="212">
        <v>907</v>
      </c>
      <c r="E55" s="213">
        <v>3009</v>
      </c>
      <c r="F55" s="213">
        <v>2061</v>
      </c>
      <c r="G55" s="213">
        <v>2476</v>
      </c>
      <c r="H55" s="213">
        <v>1612</v>
      </c>
      <c r="I55" s="213">
        <v>1963</v>
      </c>
      <c r="J55" s="213">
        <v>352</v>
      </c>
      <c r="K55" s="213">
        <v>2027</v>
      </c>
      <c r="L55" s="213">
        <v>560</v>
      </c>
      <c r="M55" s="213">
        <v>780</v>
      </c>
      <c r="N55" s="213">
        <v>2427</v>
      </c>
      <c r="O55" s="213">
        <v>618</v>
      </c>
      <c r="P55" s="223">
        <v>1343</v>
      </c>
      <c r="Q55" s="215">
        <v>320</v>
      </c>
      <c r="R55" s="219"/>
      <c r="S55" s="219"/>
      <c r="T55" s="257"/>
      <c r="U55" s="257"/>
      <c r="V55" s="6"/>
    </row>
    <row r="56" spans="1:21" ht="15" customHeight="1">
      <c r="A56" s="209"/>
      <c r="B56" s="210" t="s">
        <v>117</v>
      </c>
      <c r="C56" s="211">
        <f t="shared" si="6"/>
        <v>20526</v>
      </c>
      <c r="D56" s="212">
        <v>915</v>
      </c>
      <c r="E56" s="213">
        <v>2997</v>
      </c>
      <c r="F56" s="213">
        <v>2067</v>
      </c>
      <c r="G56" s="213">
        <v>2473</v>
      </c>
      <c r="H56" s="213">
        <v>1592</v>
      </c>
      <c r="I56" s="213">
        <v>1952</v>
      </c>
      <c r="J56" s="213">
        <v>350</v>
      </c>
      <c r="K56" s="213">
        <v>2041</v>
      </c>
      <c r="L56" s="213">
        <v>555</v>
      </c>
      <c r="M56" s="213">
        <v>779</v>
      </c>
      <c r="N56" s="213">
        <v>2526</v>
      </c>
      <c r="O56" s="213">
        <v>616</v>
      </c>
      <c r="P56" s="223">
        <v>1345</v>
      </c>
      <c r="Q56" s="215">
        <v>318</v>
      </c>
      <c r="R56" s="219"/>
      <c r="S56" s="219"/>
      <c r="T56" s="219"/>
      <c r="U56" s="219"/>
    </row>
    <row r="57" spans="1:21" ht="15" customHeight="1">
      <c r="A57" s="209"/>
      <c r="B57" s="210" t="s">
        <v>149</v>
      </c>
      <c r="C57" s="211">
        <v>20422</v>
      </c>
      <c r="D57" s="212">
        <v>922</v>
      </c>
      <c r="E57" s="213">
        <v>2960</v>
      </c>
      <c r="F57" s="213">
        <v>2096</v>
      </c>
      <c r="G57" s="213">
        <v>2416</v>
      </c>
      <c r="H57" s="213">
        <v>1565</v>
      </c>
      <c r="I57" s="213">
        <v>1945</v>
      </c>
      <c r="J57" s="213">
        <v>353</v>
      </c>
      <c r="K57" s="213">
        <v>2053</v>
      </c>
      <c r="L57" s="213">
        <v>558</v>
      </c>
      <c r="M57" s="213">
        <v>776</v>
      </c>
      <c r="N57" s="213">
        <v>2552</v>
      </c>
      <c r="O57" s="213">
        <v>618</v>
      </c>
      <c r="P57" s="223">
        <v>1347</v>
      </c>
      <c r="Q57" s="215">
        <v>261</v>
      </c>
      <c r="R57" s="219"/>
      <c r="S57" s="219"/>
      <c r="T57" s="219"/>
      <c r="U57" s="219"/>
    </row>
    <row r="58" spans="1:21" ht="15" customHeight="1">
      <c r="A58" s="209"/>
      <c r="B58" s="210" t="s">
        <v>56</v>
      </c>
      <c r="C58" s="211">
        <v>20501</v>
      </c>
      <c r="D58" s="212">
        <v>939</v>
      </c>
      <c r="E58" s="213">
        <v>3052</v>
      </c>
      <c r="F58" s="213">
        <v>2104</v>
      </c>
      <c r="G58" s="213">
        <v>2404</v>
      </c>
      <c r="H58" s="213">
        <v>1546</v>
      </c>
      <c r="I58" s="213">
        <v>1936</v>
      </c>
      <c r="J58" s="213">
        <v>355</v>
      </c>
      <c r="K58" s="213">
        <v>2046</v>
      </c>
      <c r="L58" s="213">
        <v>553</v>
      </c>
      <c r="M58" s="213">
        <v>780</v>
      </c>
      <c r="N58" s="213">
        <v>2586</v>
      </c>
      <c r="O58" s="213">
        <v>630</v>
      </c>
      <c r="P58" s="223">
        <v>1338</v>
      </c>
      <c r="Q58" s="215">
        <v>232</v>
      </c>
      <c r="R58" s="219"/>
      <c r="S58" s="219"/>
      <c r="T58" s="219"/>
      <c r="U58" s="219"/>
    </row>
    <row r="59" spans="1:21" ht="15" customHeight="1">
      <c r="A59" s="209"/>
      <c r="B59" s="210" t="s">
        <v>14</v>
      </c>
      <c r="C59" s="211">
        <v>20604</v>
      </c>
      <c r="D59" s="212">
        <v>945</v>
      </c>
      <c r="E59" s="213">
        <v>3098</v>
      </c>
      <c r="F59" s="213">
        <v>2136</v>
      </c>
      <c r="G59" s="213">
        <v>2419</v>
      </c>
      <c r="H59" s="213">
        <v>1533</v>
      </c>
      <c r="I59" s="213">
        <v>1911</v>
      </c>
      <c r="J59" s="213">
        <v>361</v>
      </c>
      <c r="K59" s="213">
        <v>2042</v>
      </c>
      <c r="L59" s="213">
        <v>552</v>
      </c>
      <c r="M59" s="213">
        <v>784</v>
      </c>
      <c r="N59" s="213">
        <v>2598</v>
      </c>
      <c r="O59" s="213">
        <v>627</v>
      </c>
      <c r="P59" s="223">
        <v>1342</v>
      </c>
      <c r="Q59" s="215">
        <v>256</v>
      </c>
      <c r="R59" s="219"/>
      <c r="S59" s="219"/>
      <c r="T59" s="219"/>
      <c r="U59" s="219"/>
    </row>
    <row r="60" spans="1:21" ht="15" customHeight="1">
      <c r="A60" s="209"/>
      <c r="B60" s="210" t="s">
        <v>318</v>
      </c>
      <c r="C60" s="211">
        <v>20656</v>
      </c>
      <c r="D60" s="212">
        <v>966</v>
      </c>
      <c r="E60" s="213">
        <v>3150</v>
      </c>
      <c r="F60" s="213">
        <v>2116</v>
      </c>
      <c r="G60" s="213">
        <v>2457</v>
      </c>
      <c r="H60" s="213">
        <v>1533</v>
      </c>
      <c r="I60" s="213">
        <v>1890</v>
      </c>
      <c r="J60" s="213">
        <v>359</v>
      </c>
      <c r="K60" s="213">
        <v>2046</v>
      </c>
      <c r="L60" s="213">
        <v>559</v>
      </c>
      <c r="M60" s="213">
        <v>777</v>
      </c>
      <c r="N60" s="213">
        <v>2607</v>
      </c>
      <c r="O60" s="213">
        <v>620</v>
      </c>
      <c r="P60" s="223">
        <v>1351</v>
      </c>
      <c r="Q60" s="215">
        <v>225</v>
      </c>
      <c r="R60" s="219"/>
      <c r="S60" s="219"/>
      <c r="T60" s="219"/>
      <c r="U60" s="219"/>
    </row>
    <row r="61" spans="1:21" ht="15" customHeight="1">
      <c r="A61" s="224"/>
      <c r="B61" s="225" t="s">
        <v>89</v>
      </c>
      <c r="C61" s="226">
        <f>SUM(D61:Q61)</f>
        <v>20658</v>
      </c>
      <c r="D61" s="227">
        <v>982</v>
      </c>
      <c r="E61" s="228">
        <v>3143</v>
      </c>
      <c r="F61" s="228">
        <v>2117</v>
      </c>
      <c r="G61" s="228">
        <v>2459</v>
      </c>
      <c r="H61" s="228">
        <v>1528</v>
      </c>
      <c r="I61" s="228">
        <v>1878</v>
      </c>
      <c r="J61" s="228">
        <v>355</v>
      </c>
      <c r="K61" s="228">
        <v>2057</v>
      </c>
      <c r="L61" s="228">
        <v>561</v>
      </c>
      <c r="M61" s="228">
        <v>776</v>
      </c>
      <c r="N61" s="228">
        <v>2617</v>
      </c>
      <c r="O61" s="228">
        <v>627</v>
      </c>
      <c r="P61" s="229">
        <v>1353</v>
      </c>
      <c r="Q61" s="230">
        <v>205</v>
      </c>
      <c r="R61" s="219"/>
      <c r="S61" s="219"/>
      <c r="T61" s="219"/>
      <c r="U61" s="219"/>
    </row>
    <row r="62" spans="1:21" ht="15" customHeight="1">
      <c r="A62" s="231"/>
      <c r="B62" s="232" t="s">
        <v>1</v>
      </c>
      <c r="C62" s="233">
        <f>SUM(D62:Q62)</f>
        <v>20609</v>
      </c>
      <c r="D62" s="234">
        <v>993</v>
      </c>
      <c r="E62" s="235">
        <v>3175</v>
      </c>
      <c r="F62" s="235">
        <v>2186</v>
      </c>
      <c r="G62" s="235">
        <v>2506</v>
      </c>
      <c r="H62" s="235">
        <v>1518</v>
      </c>
      <c r="I62" s="235">
        <v>1880</v>
      </c>
      <c r="J62" s="235">
        <v>362</v>
      </c>
      <c r="K62" s="235">
        <v>2001</v>
      </c>
      <c r="L62" s="235">
        <v>559</v>
      </c>
      <c r="M62" s="235">
        <v>767</v>
      </c>
      <c r="N62" s="235">
        <v>2692</v>
      </c>
      <c r="O62" s="235">
        <v>628</v>
      </c>
      <c r="P62" s="236">
        <v>1342</v>
      </c>
      <c r="Q62" s="237" t="s">
        <v>151</v>
      </c>
      <c r="R62" s="219"/>
      <c r="S62" s="219"/>
      <c r="T62" s="219"/>
      <c r="U62" s="219"/>
    </row>
    <row r="63" spans="1:21" ht="15" customHeight="1" hidden="1">
      <c r="A63" s="258"/>
      <c r="B63" s="259"/>
      <c r="C63" s="260">
        <f aca="true" t="shared" si="8" ref="C63:P63">SUM(C38:C62)</f>
        <v>471927</v>
      </c>
      <c r="D63" s="261">
        <f t="shared" si="8"/>
        <v>21259</v>
      </c>
      <c r="E63" s="262">
        <f t="shared" si="8"/>
        <v>70132</v>
      </c>
      <c r="F63" s="262">
        <f t="shared" si="8"/>
        <v>49086</v>
      </c>
      <c r="G63" s="262">
        <f t="shared" si="8"/>
        <v>58698</v>
      </c>
      <c r="H63" s="262">
        <f t="shared" si="8"/>
        <v>43233</v>
      </c>
      <c r="I63" s="262">
        <f t="shared" si="8"/>
        <v>53393</v>
      </c>
      <c r="J63" s="262">
        <f t="shared" si="8"/>
        <v>8844</v>
      </c>
      <c r="K63" s="262">
        <f t="shared" si="8"/>
        <v>46723</v>
      </c>
      <c r="L63" s="262">
        <f t="shared" si="8"/>
        <v>13989</v>
      </c>
      <c r="M63" s="262">
        <f t="shared" si="8"/>
        <v>19786</v>
      </c>
      <c r="N63" s="262">
        <f t="shared" si="8"/>
        <v>56520</v>
      </c>
      <c r="O63" s="262">
        <f t="shared" si="8"/>
        <v>15018</v>
      </c>
      <c r="P63" s="262">
        <f t="shared" si="8"/>
        <v>10761</v>
      </c>
      <c r="Q63" s="241" t="s">
        <v>151</v>
      </c>
      <c r="R63" s="219"/>
      <c r="S63" s="219"/>
      <c r="T63" s="219"/>
      <c r="U63" s="219"/>
    </row>
    <row r="64" spans="1:22" s="42" customFormat="1" ht="15" customHeight="1">
      <c r="A64" s="938" t="s">
        <v>477</v>
      </c>
      <c r="B64" s="939"/>
      <c r="C64" s="263">
        <v>100</v>
      </c>
      <c r="D64" s="239">
        <f>D62/C62*100</f>
        <v>4.818283274297637</v>
      </c>
      <c r="E64" s="239">
        <f>C64-D64-SUM(F64:P64)</f>
        <v>15.405890630307155</v>
      </c>
      <c r="F64" s="264">
        <f>F62/C62*100</f>
        <v>10.607016352079189</v>
      </c>
      <c r="G64" s="264">
        <f>G62/C62*100</f>
        <v>12.159736037653452</v>
      </c>
      <c r="H64" s="264">
        <f>H62/C62*100</f>
        <v>7.365714008442913</v>
      </c>
      <c r="I64" s="264">
        <f>I62/C62*100</f>
        <v>9.122228152748798</v>
      </c>
      <c r="J64" s="264">
        <f>J62/C62*100</f>
        <v>1.7565141443058856</v>
      </c>
      <c r="K64" s="264">
        <f>K62/C62*100</f>
        <v>9.709350283856567</v>
      </c>
      <c r="L64" s="264">
        <f>L62/C62*100</f>
        <v>2.712407200737542</v>
      </c>
      <c r="M64" s="264">
        <f>M62/C62*100</f>
        <v>3.721674996360813</v>
      </c>
      <c r="N64" s="264">
        <f>N62/C62*100</f>
        <v>13.062254354893494</v>
      </c>
      <c r="O64" s="264">
        <f>O62/C62*100</f>
        <v>3.0472123829394926</v>
      </c>
      <c r="P64" s="264">
        <f>P62/C62*100</f>
        <v>6.511718181377068</v>
      </c>
      <c r="Q64" s="265" t="s">
        <v>151</v>
      </c>
      <c r="R64" s="266"/>
      <c r="S64" s="267"/>
      <c r="T64" s="268"/>
      <c r="U64" s="268"/>
      <c r="V64" s="268"/>
    </row>
    <row r="65" spans="1:12" ht="13.5">
      <c r="A65" s="244" t="s">
        <v>349</v>
      </c>
      <c r="B65" s="244"/>
      <c r="G65" s="246" t="s">
        <v>67</v>
      </c>
      <c r="H65" s="59" t="s">
        <v>124</v>
      </c>
      <c r="I65" s="59"/>
      <c r="J65" s="59"/>
      <c r="K65" s="59"/>
      <c r="L65" s="59"/>
    </row>
    <row r="66" spans="5:12" ht="13.5">
      <c r="E66" s="6"/>
      <c r="F66" s="269"/>
      <c r="G66" s="247"/>
      <c r="H66" s="59" t="s">
        <v>403</v>
      </c>
      <c r="I66" s="59"/>
      <c r="J66" s="59"/>
      <c r="K66" s="59"/>
      <c r="L66" s="59"/>
    </row>
  </sheetData>
  <sheetProtection/>
  <mergeCells count="8">
    <mergeCell ref="A35:B35"/>
    <mergeCell ref="A64:B64"/>
    <mergeCell ref="O1:Q1"/>
    <mergeCell ref="S1:U1"/>
    <mergeCell ref="A2:B2"/>
    <mergeCell ref="A30:B30"/>
    <mergeCell ref="O34:Q34"/>
    <mergeCell ref="S34:U34"/>
  </mergeCells>
  <printOptions/>
  <pageMargins left="0.7086614173228347" right="0.984251968503937" top="0.3937007874015748" bottom="0.3937007874015748" header="0.5118110236220472" footer="0.1968503937007874"/>
  <pageSetup horizontalDpi="600" verticalDpi="600" orientation="landscape" paperSize="9" scale="87" r:id="rId1"/>
  <headerFooter alignWithMargins="0">
    <oddFooter>&amp;L&amp;"ＭＳ Ｐ明朝,標準"&amp;10－１２－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SheetLayoutView="100" zoomScalePageLayoutView="0" workbookViewId="0" topLeftCell="A18">
      <selection activeCell="O48" sqref="O48"/>
    </sheetView>
  </sheetViews>
  <sheetFormatPr defaultColWidth="9.00390625" defaultRowHeight="13.5"/>
  <cols>
    <col min="1" max="2" width="5.125" style="1" customWidth="1"/>
    <col min="3" max="3" width="8.125" style="1" customWidth="1"/>
    <col min="4" max="4" width="1.625" style="1" customWidth="1"/>
    <col min="5" max="17" width="7.625" style="1" customWidth="1"/>
    <col min="18" max="19" width="7.625" style="268" customWidth="1"/>
    <col min="20" max="16384" width="9.00390625" style="1" customWidth="1"/>
  </cols>
  <sheetData>
    <row r="1" spans="1:19" ht="16.5" customHeight="1">
      <c r="A1" s="167" t="s">
        <v>76</v>
      </c>
      <c r="B1" s="168"/>
      <c r="C1" s="168"/>
      <c r="D1" s="168"/>
      <c r="E1" s="168"/>
      <c r="F1" s="168"/>
      <c r="S1" s="271" t="s">
        <v>285</v>
      </c>
    </row>
    <row r="2" spans="1:19" ht="14.25" customHeight="1">
      <c r="A2" s="962" t="s">
        <v>63</v>
      </c>
      <c r="B2" s="963"/>
      <c r="C2" s="989">
        <v>37165</v>
      </c>
      <c r="D2" s="969"/>
      <c r="E2" s="973" t="s">
        <v>418</v>
      </c>
      <c r="F2" s="974"/>
      <c r="G2" s="969"/>
      <c r="H2" s="973" t="s">
        <v>17</v>
      </c>
      <c r="I2" s="974"/>
      <c r="J2" s="974"/>
      <c r="K2" s="974"/>
      <c r="L2" s="969"/>
      <c r="M2" s="272" t="s">
        <v>19</v>
      </c>
      <c r="N2" s="272" t="s">
        <v>99</v>
      </c>
      <c r="O2" s="975" t="s">
        <v>336</v>
      </c>
      <c r="P2" s="975" t="s">
        <v>302</v>
      </c>
      <c r="Q2" s="272" t="s">
        <v>275</v>
      </c>
      <c r="R2" s="981" t="s">
        <v>422</v>
      </c>
      <c r="S2" s="983" t="s">
        <v>15</v>
      </c>
    </row>
    <row r="3" spans="1:19" ht="13.5" customHeight="1">
      <c r="A3" s="966"/>
      <c r="B3" s="967"/>
      <c r="C3" s="985" t="s">
        <v>251</v>
      </c>
      <c r="D3" s="986"/>
      <c r="E3" s="274" t="s">
        <v>440</v>
      </c>
      <c r="F3" s="275" t="s">
        <v>441</v>
      </c>
      <c r="G3" s="276" t="s">
        <v>286</v>
      </c>
      <c r="H3" s="277" t="s">
        <v>43</v>
      </c>
      <c r="I3" s="278" t="s">
        <v>439</v>
      </c>
      <c r="J3" s="277" t="s">
        <v>28</v>
      </c>
      <c r="K3" s="278" t="s">
        <v>439</v>
      </c>
      <c r="L3" s="276" t="s">
        <v>348</v>
      </c>
      <c r="M3" s="279" t="s">
        <v>104</v>
      </c>
      <c r="N3" s="279" t="s">
        <v>303</v>
      </c>
      <c r="O3" s="986"/>
      <c r="P3" s="986"/>
      <c r="Q3" s="279" t="s">
        <v>87</v>
      </c>
      <c r="R3" s="982"/>
      <c r="S3" s="984"/>
    </row>
    <row r="4" spans="1:19" ht="13.5" hidden="1">
      <c r="A4" s="987" t="s">
        <v>141</v>
      </c>
      <c r="B4" s="988"/>
      <c r="C4" s="280">
        <v>51423</v>
      </c>
      <c r="D4" s="281"/>
      <c r="E4" s="282">
        <v>508</v>
      </c>
      <c r="F4" s="283">
        <v>519</v>
      </c>
      <c r="G4" s="284">
        <f aca="true" t="shared" si="0" ref="G4:G18">E4-F4</f>
        <v>-11</v>
      </c>
      <c r="H4" s="282">
        <v>2062</v>
      </c>
      <c r="I4" s="285">
        <v>1069</v>
      </c>
      <c r="J4" s="282">
        <v>2148</v>
      </c>
      <c r="K4" s="286">
        <v>1117</v>
      </c>
      <c r="L4" s="287">
        <f aca="true" t="shared" si="1" ref="L4:L13">H4-J4</f>
        <v>-86</v>
      </c>
      <c r="M4" s="287">
        <f aca="true" t="shared" si="2" ref="M4:M18">G4+L4</f>
        <v>-97</v>
      </c>
      <c r="N4" s="288">
        <v>-1.7</v>
      </c>
      <c r="O4" s="288">
        <v>9.9</v>
      </c>
      <c r="P4" s="288">
        <v>10.1</v>
      </c>
      <c r="Q4" s="288">
        <v>-0.2</v>
      </c>
      <c r="R4" s="289">
        <v>274</v>
      </c>
      <c r="S4" s="290">
        <v>69</v>
      </c>
    </row>
    <row r="5" spans="1:19" ht="14.25" customHeight="1" hidden="1">
      <c r="A5" s="987" t="s">
        <v>340</v>
      </c>
      <c r="B5" s="988"/>
      <c r="C5" s="280">
        <v>51331</v>
      </c>
      <c r="D5" s="281"/>
      <c r="E5" s="282">
        <v>503</v>
      </c>
      <c r="F5" s="283">
        <v>512</v>
      </c>
      <c r="G5" s="284">
        <f t="shared" si="0"/>
        <v>-9</v>
      </c>
      <c r="H5" s="282">
        <v>2169</v>
      </c>
      <c r="I5" s="285">
        <v>1121</v>
      </c>
      <c r="J5" s="282">
        <v>2181</v>
      </c>
      <c r="K5" s="286">
        <v>1052</v>
      </c>
      <c r="L5" s="287">
        <f t="shared" si="1"/>
        <v>-12</v>
      </c>
      <c r="M5" s="287">
        <f t="shared" si="2"/>
        <v>-21</v>
      </c>
      <c r="N5" s="288">
        <v>-0.2</v>
      </c>
      <c r="O5" s="288">
        <v>9.8</v>
      </c>
      <c r="P5" s="288">
        <v>10</v>
      </c>
      <c r="Q5" s="288">
        <v>-0.2</v>
      </c>
      <c r="R5" s="289">
        <v>300</v>
      </c>
      <c r="S5" s="290">
        <v>62</v>
      </c>
    </row>
    <row r="6" spans="1:19" ht="14.25" customHeight="1">
      <c r="A6" s="291" t="s">
        <v>40</v>
      </c>
      <c r="B6" s="292" t="s">
        <v>86</v>
      </c>
      <c r="C6" s="293">
        <v>51107</v>
      </c>
      <c r="D6" s="294" t="s">
        <v>62</v>
      </c>
      <c r="E6" s="295">
        <v>517</v>
      </c>
      <c r="F6" s="296">
        <v>533</v>
      </c>
      <c r="G6" s="297">
        <f t="shared" si="0"/>
        <v>-16</v>
      </c>
      <c r="H6" s="295">
        <v>2035</v>
      </c>
      <c r="I6" s="298">
        <v>1099</v>
      </c>
      <c r="J6" s="295">
        <v>2314</v>
      </c>
      <c r="K6" s="299">
        <v>1131</v>
      </c>
      <c r="L6" s="300">
        <f t="shared" si="1"/>
        <v>-279</v>
      </c>
      <c r="M6" s="300">
        <f t="shared" si="2"/>
        <v>-295</v>
      </c>
      <c r="N6" s="301">
        <v>-5.5</v>
      </c>
      <c r="O6" s="301">
        <v>10.1</v>
      </c>
      <c r="P6" s="301">
        <v>10.4</v>
      </c>
      <c r="Q6" s="301">
        <v>-0.3</v>
      </c>
      <c r="R6" s="302">
        <v>262</v>
      </c>
      <c r="S6" s="303">
        <v>85</v>
      </c>
    </row>
    <row r="7" spans="1:19" ht="14.25" customHeight="1">
      <c r="A7" s="979" t="s">
        <v>325</v>
      </c>
      <c r="B7" s="980"/>
      <c r="C7" s="293">
        <v>50768</v>
      </c>
      <c r="D7" s="304"/>
      <c r="E7" s="295">
        <v>468</v>
      </c>
      <c r="F7" s="296">
        <v>469</v>
      </c>
      <c r="G7" s="297">
        <f t="shared" si="0"/>
        <v>-1</v>
      </c>
      <c r="H7" s="295">
        <v>1964</v>
      </c>
      <c r="I7" s="298">
        <v>1018</v>
      </c>
      <c r="J7" s="295">
        <v>2262</v>
      </c>
      <c r="K7" s="299">
        <v>1042</v>
      </c>
      <c r="L7" s="300">
        <f t="shared" si="1"/>
        <v>-298</v>
      </c>
      <c r="M7" s="300">
        <f t="shared" si="2"/>
        <v>-299</v>
      </c>
      <c r="N7" s="301">
        <v>-5.9</v>
      </c>
      <c r="O7" s="301">
        <v>9.2</v>
      </c>
      <c r="P7" s="301">
        <v>9.2</v>
      </c>
      <c r="Q7" s="301">
        <v>0</v>
      </c>
      <c r="R7" s="302">
        <v>305</v>
      </c>
      <c r="S7" s="303">
        <v>84</v>
      </c>
    </row>
    <row r="8" spans="1:19" ht="14.25" customHeight="1">
      <c r="A8" s="979" t="s">
        <v>103</v>
      </c>
      <c r="B8" s="980"/>
      <c r="C8" s="293">
        <v>50652</v>
      </c>
      <c r="D8" s="305"/>
      <c r="E8" s="295">
        <v>455</v>
      </c>
      <c r="F8" s="296">
        <v>526</v>
      </c>
      <c r="G8" s="297">
        <f t="shared" si="0"/>
        <v>-71</v>
      </c>
      <c r="H8" s="295">
        <v>2012</v>
      </c>
      <c r="I8" s="298">
        <v>985</v>
      </c>
      <c r="J8" s="295">
        <v>2082</v>
      </c>
      <c r="K8" s="299">
        <v>1025</v>
      </c>
      <c r="L8" s="300">
        <f t="shared" si="1"/>
        <v>-70</v>
      </c>
      <c r="M8" s="300">
        <f t="shared" si="2"/>
        <v>-141</v>
      </c>
      <c r="N8" s="301">
        <v>-1.4</v>
      </c>
      <c r="O8" s="301">
        <v>9</v>
      </c>
      <c r="P8" s="301">
        <v>10.4</v>
      </c>
      <c r="Q8" s="301">
        <v>-1.4</v>
      </c>
      <c r="R8" s="302">
        <v>258</v>
      </c>
      <c r="S8" s="303">
        <v>79</v>
      </c>
    </row>
    <row r="9" spans="1:19" ht="14.25" customHeight="1">
      <c r="A9" s="979" t="s">
        <v>82</v>
      </c>
      <c r="B9" s="980"/>
      <c r="C9" s="293">
        <v>50357</v>
      </c>
      <c r="D9" s="305"/>
      <c r="E9" s="306">
        <v>465</v>
      </c>
      <c r="F9" s="296">
        <v>469</v>
      </c>
      <c r="G9" s="297">
        <f t="shared" si="0"/>
        <v>-4</v>
      </c>
      <c r="H9" s="295">
        <v>2033</v>
      </c>
      <c r="I9" s="298">
        <v>1040</v>
      </c>
      <c r="J9" s="295">
        <v>2291</v>
      </c>
      <c r="K9" s="299">
        <v>1114</v>
      </c>
      <c r="L9" s="300">
        <f t="shared" si="1"/>
        <v>-258</v>
      </c>
      <c r="M9" s="300">
        <f t="shared" si="2"/>
        <v>-262</v>
      </c>
      <c r="N9" s="301">
        <v>-5.1</v>
      </c>
      <c r="O9" s="301">
        <v>9.2</v>
      </c>
      <c r="P9" s="301">
        <v>9.3</v>
      </c>
      <c r="Q9" s="301">
        <v>-0.1</v>
      </c>
      <c r="R9" s="302">
        <v>277</v>
      </c>
      <c r="S9" s="303">
        <v>104</v>
      </c>
    </row>
    <row r="10" spans="1:19" ht="14.25" customHeight="1">
      <c r="A10" s="979" t="s">
        <v>315</v>
      </c>
      <c r="B10" s="980"/>
      <c r="C10" s="307">
        <v>50112</v>
      </c>
      <c r="D10" s="308"/>
      <c r="E10" s="309">
        <v>443</v>
      </c>
      <c r="F10" s="310">
        <v>552</v>
      </c>
      <c r="G10" s="297">
        <f t="shared" si="0"/>
        <v>-109</v>
      </c>
      <c r="H10" s="311">
        <v>1973</v>
      </c>
      <c r="I10" s="298">
        <v>997</v>
      </c>
      <c r="J10" s="311">
        <v>2150</v>
      </c>
      <c r="K10" s="299">
        <v>1063</v>
      </c>
      <c r="L10" s="300">
        <f t="shared" si="1"/>
        <v>-177</v>
      </c>
      <c r="M10" s="300">
        <f t="shared" si="2"/>
        <v>-286</v>
      </c>
      <c r="N10" s="312">
        <v>-3.5</v>
      </c>
      <c r="O10" s="312">
        <v>8.8</v>
      </c>
      <c r="P10" s="312">
        <v>11</v>
      </c>
      <c r="Q10" s="312">
        <v>-2.2</v>
      </c>
      <c r="R10" s="300">
        <v>281</v>
      </c>
      <c r="S10" s="313">
        <v>101</v>
      </c>
    </row>
    <row r="11" spans="1:19" ht="14.25" customHeight="1">
      <c r="A11" s="979" t="s">
        <v>112</v>
      </c>
      <c r="B11" s="980"/>
      <c r="C11" s="307">
        <v>49711</v>
      </c>
      <c r="D11" s="294" t="s">
        <v>62</v>
      </c>
      <c r="E11" s="309">
        <v>469</v>
      </c>
      <c r="F11" s="309">
        <v>604</v>
      </c>
      <c r="G11" s="297">
        <f t="shared" si="0"/>
        <v>-135</v>
      </c>
      <c r="H11" s="311">
        <v>2010</v>
      </c>
      <c r="I11" s="298">
        <v>1060</v>
      </c>
      <c r="J11" s="311">
        <v>2195</v>
      </c>
      <c r="K11" s="299">
        <v>1119</v>
      </c>
      <c r="L11" s="300">
        <f t="shared" si="1"/>
        <v>-185</v>
      </c>
      <c r="M11" s="300">
        <f t="shared" si="2"/>
        <v>-320</v>
      </c>
      <c r="N11" s="312">
        <v>-3.7</v>
      </c>
      <c r="O11" s="312">
        <v>9.4</v>
      </c>
      <c r="P11" s="312">
        <v>12.2</v>
      </c>
      <c r="Q11" s="312">
        <v>-2.7</v>
      </c>
      <c r="R11" s="300">
        <v>257</v>
      </c>
      <c r="S11" s="313">
        <v>121</v>
      </c>
    </row>
    <row r="12" spans="1:19" ht="14.25" customHeight="1">
      <c r="A12" s="979" t="s">
        <v>95</v>
      </c>
      <c r="B12" s="980"/>
      <c r="C12" s="307">
        <v>49518</v>
      </c>
      <c r="D12" s="294"/>
      <c r="E12" s="309">
        <v>466</v>
      </c>
      <c r="F12" s="309">
        <v>511</v>
      </c>
      <c r="G12" s="297">
        <f t="shared" si="0"/>
        <v>-45</v>
      </c>
      <c r="H12" s="311">
        <v>1970</v>
      </c>
      <c r="I12" s="298">
        <v>991</v>
      </c>
      <c r="J12" s="311">
        <v>2128</v>
      </c>
      <c r="K12" s="299">
        <v>1057</v>
      </c>
      <c r="L12" s="300">
        <f t="shared" si="1"/>
        <v>-158</v>
      </c>
      <c r="M12" s="300">
        <f t="shared" si="2"/>
        <v>-203</v>
      </c>
      <c r="N12" s="312">
        <v>-3.2</v>
      </c>
      <c r="O12" s="312">
        <v>9.4</v>
      </c>
      <c r="P12" s="312">
        <v>10.3</v>
      </c>
      <c r="Q12" s="312">
        <v>-0.9</v>
      </c>
      <c r="R12" s="300">
        <v>259</v>
      </c>
      <c r="S12" s="313">
        <v>109</v>
      </c>
    </row>
    <row r="13" spans="1:19" ht="14.25" customHeight="1">
      <c r="A13" s="979" t="s">
        <v>386</v>
      </c>
      <c r="B13" s="980"/>
      <c r="C13" s="307">
        <v>49274</v>
      </c>
      <c r="D13" s="294"/>
      <c r="E13" s="309">
        <v>405</v>
      </c>
      <c r="F13" s="309">
        <v>507</v>
      </c>
      <c r="G13" s="297">
        <f t="shared" si="0"/>
        <v>-102</v>
      </c>
      <c r="H13" s="311">
        <v>2126</v>
      </c>
      <c r="I13" s="298">
        <v>1099</v>
      </c>
      <c r="J13" s="311">
        <v>2287</v>
      </c>
      <c r="K13" s="299">
        <v>1192</v>
      </c>
      <c r="L13" s="300">
        <f t="shared" si="1"/>
        <v>-161</v>
      </c>
      <c r="M13" s="300">
        <f t="shared" si="2"/>
        <v>-263</v>
      </c>
      <c r="N13" s="312">
        <v>-3.3</v>
      </c>
      <c r="O13" s="312">
        <v>8.2</v>
      </c>
      <c r="P13" s="312">
        <v>10.3</v>
      </c>
      <c r="Q13" s="312">
        <v>-2.1</v>
      </c>
      <c r="R13" s="300">
        <v>274</v>
      </c>
      <c r="S13" s="313">
        <v>122</v>
      </c>
    </row>
    <row r="14" spans="1:19" ht="14.25" customHeight="1">
      <c r="A14" s="979" t="s">
        <v>294</v>
      </c>
      <c r="B14" s="980"/>
      <c r="C14" s="307">
        <v>49029</v>
      </c>
      <c r="D14" s="294"/>
      <c r="E14" s="309">
        <v>420</v>
      </c>
      <c r="F14" s="309">
        <v>565</v>
      </c>
      <c r="G14" s="297">
        <f t="shared" si="0"/>
        <v>-145</v>
      </c>
      <c r="H14" s="311">
        <v>2088</v>
      </c>
      <c r="I14" s="298">
        <v>1040</v>
      </c>
      <c r="J14" s="311">
        <v>2245</v>
      </c>
      <c r="K14" s="299">
        <v>1116</v>
      </c>
      <c r="L14" s="300">
        <f aca="true" t="shared" si="3" ref="L14:L22">H14-J14</f>
        <v>-157</v>
      </c>
      <c r="M14" s="300">
        <f t="shared" si="2"/>
        <v>-302</v>
      </c>
      <c r="N14" s="312">
        <v>-3.2</v>
      </c>
      <c r="O14" s="312">
        <v>8.6</v>
      </c>
      <c r="P14" s="312">
        <v>11.5</v>
      </c>
      <c r="Q14" s="312">
        <v>-3</v>
      </c>
      <c r="R14" s="300">
        <v>258</v>
      </c>
      <c r="S14" s="313">
        <v>116</v>
      </c>
    </row>
    <row r="15" spans="1:19" ht="14.25" customHeight="1">
      <c r="A15" s="979" t="s">
        <v>259</v>
      </c>
      <c r="B15" s="980"/>
      <c r="C15" s="307">
        <v>48839</v>
      </c>
      <c r="D15" s="294"/>
      <c r="E15" s="309">
        <v>442</v>
      </c>
      <c r="F15" s="309">
        <v>504</v>
      </c>
      <c r="G15" s="297">
        <f t="shared" si="0"/>
        <v>-62</v>
      </c>
      <c r="H15" s="311">
        <v>2016</v>
      </c>
      <c r="I15" s="298">
        <v>1068</v>
      </c>
      <c r="J15" s="311">
        <v>2109</v>
      </c>
      <c r="K15" s="299">
        <v>1084</v>
      </c>
      <c r="L15" s="300">
        <f t="shared" si="3"/>
        <v>-93</v>
      </c>
      <c r="M15" s="300">
        <f t="shared" si="2"/>
        <v>-155</v>
      </c>
      <c r="N15" s="312">
        <v>-1.9</v>
      </c>
      <c r="O15" s="312">
        <v>9.1</v>
      </c>
      <c r="P15" s="312">
        <v>10.3</v>
      </c>
      <c r="Q15" s="312">
        <v>-1.3</v>
      </c>
      <c r="R15" s="300">
        <v>257</v>
      </c>
      <c r="S15" s="313">
        <v>101</v>
      </c>
    </row>
    <row r="16" spans="1:19" ht="14.25" customHeight="1">
      <c r="A16" s="979" t="s">
        <v>269</v>
      </c>
      <c r="B16" s="980"/>
      <c r="C16" s="314">
        <v>52592</v>
      </c>
      <c r="D16" s="294" t="s">
        <v>62</v>
      </c>
      <c r="E16" s="315">
        <v>444</v>
      </c>
      <c r="F16" s="315">
        <v>589</v>
      </c>
      <c r="G16" s="297">
        <f t="shared" si="0"/>
        <v>-145</v>
      </c>
      <c r="H16" s="316">
        <v>2022</v>
      </c>
      <c r="I16" s="317">
        <v>1053</v>
      </c>
      <c r="J16" s="316">
        <v>2430</v>
      </c>
      <c r="K16" s="297">
        <v>1232</v>
      </c>
      <c r="L16" s="300">
        <f t="shared" si="3"/>
        <v>-408</v>
      </c>
      <c r="M16" s="300">
        <f t="shared" si="2"/>
        <v>-553</v>
      </c>
      <c r="N16" s="318">
        <v>-7.8</v>
      </c>
      <c r="O16" s="318">
        <v>8.4</v>
      </c>
      <c r="P16" s="318">
        <v>11.2</v>
      </c>
      <c r="Q16" s="318">
        <v>-2.8</v>
      </c>
      <c r="R16" s="300">
        <v>288</v>
      </c>
      <c r="S16" s="313">
        <v>90</v>
      </c>
    </row>
    <row r="17" spans="1:19" s="6" customFormat="1" ht="14.25" customHeight="1">
      <c r="A17" s="979" t="s">
        <v>401</v>
      </c>
      <c r="B17" s="980"/>
      <c r="C17" s="314">
        <v>52197</v>
      </c>
      <c r="D17" s="319"/>
      <c r="E17" s="315">
        <v>477</v>
      </c>
      <c r="F17" s="315">
        <v>589</v>
      </c>
      <c r="G17" s="297">
        <f t="shared" si="0"/>
        <v>-112</v>
      </c>
      <c r="H17" s="316">
        <v>1836</v>
      </c>
      <c r="I17" s="317">
        <v>879</v>
      </c>
      <c r="J17" s="316">
        <v>2150</v>
      </c>
      <c r="K17" s="297">
        <v>1126</v>
      </c>
      <c r="L17" s="300">
        <f t="shared" si="3"/>
        <v>-314</v>
      </c>
      <c r="M17" s="300">
        <f t="shared" si="2"/>
        <v>-426</v>
      </c>
      <c r="N17" s="318">
        <v>-6</v>
      </c>
      <c r="O17" s="318">
        <v>9.1</v>
      </c>
      <c r="P17" s="318">
        <v>11.3</v>
      </c>
      <c r="Q17" s="318">
        <v>-2.1</v>
      </c>
      <c r="R17" s="300">
        <v>271</v>
      </c>
      <c r="S17" s="313">
        <v>117</v>
      </c>
    </row>
    <row r="18" spans="1:19" s="6" customFormat="1" ht="14.25" customHeight="1">
      <c r="A18" s="979" t="s">
        <v>117</v>
      </c>
      <c r="B18" s="980"/>
      <c r="C18" s="314">
        <v>51507</v>
      </c>
      <c r="D18" s="319"/>
      <c r="E18" s="315">
        <v>448</v>
      </c>
      <c r="F18" s="315">
        <v>672</v>
      </c>
      <c r="G18" s="297">
        <f t="shared" si="0"/>
        <v>-224</v>
      </c>
      <c r="H18" s="316">
        <v>1651</v>
      </c>
      <c r="I18" s="317">
        <v>788</v>
      </c>
      <c r="J18" s="316">
        <v>2133</v>
      </c>
      <c r="K18" s="297">
        <v>1163</v>
      </c>
      <c r="L18" s="300">
        <f t="shared" si="3"/>
        <v>-482</v>
      </c>
      <c r="M18" s="300">
        <f t="shared" si="2"/>
        <v>-706</v>
      </c>
      <c r="N18" s="318">
        <v>-9.4</v>
      </c>
      <c r="O18" s="318">
        <v>8.7</v>
      </c>
      <c r="P18" s="318">
        <v>13</v>
      </c>
      <c r="Q18" s="318">
        <v>-4.3</v>
      </c>
      <c r="R18" s="300">
        <v>248</v>
      </c>
      <c r="S18" s="313">
        <v>106</v>
      </c>
    </row>
    <row r="19" spans="1:19" s="42" customFormat="1" ht="14.25" customHeight="1">
      <c r="A19" s="979" t="s">
        <v>149</v>
      </c>
      <c r="B19" s="980"/>
      <c r="C19" s="314">
        <v>51190</v>
      </c>
      <c r="D19" s="319"/>
      <c r="E19" s="315">
        <v>442</v>
      </c>
      <c r="F19" s="315">
        <v>633</v>
      </c>
      <c r="G19" s="297">
        <v>-191</v>
      </c>
      <c r="H19" s="316">
        <v>1687</v>
      </c>
      <c r="I19" s="317">
        <v>799</v>
      </c>
      <c r="J19" s="316">
        <v>1863</v>
      </c>
      <c r="K19" s="297">
        <v>952</v>
      </c>
      <c r="L19" s="300">
        <f t="shared" si="3"/>
        <v>-176</v>
      </c>
      <c r="M19" s="300">
        <v>-367</v>
      </c>
      <c r="N19" s="318">
        <v>-3.4</v>
      </c>
      <c r="O19" s="318">
        <v>8.6</v>
      </c>
      <c r="P19" s="318">
        <v>12.4</v>
      </c>
      <c r="Q19" s="318">
        <v>-3.7</v>
      </c>
      <c r="R19" s="300">
        <v>291</v>
      </c>
      <c r="S19" s="313">
        <v>99</v>
      </c>
    </row>
    <row r="20" spans="1:19" s="42" customFormat="1" ht="14.25" customHeight="1">
      <c r="A20" s="957" t="s">
        <v>56</v>
      </c>
      <c r="B20" s="958"/>
      <c r="C20" s="314">
        <v>50793</v>
      </c>
      <c r="D20" s="319"/>
      <c r="E20" s="315">
        <v>421</v>
      </c>
      <c r="F20" s="315">
        <v>602</v>
      </c>
      <c r="G20" s="297">
        <v>-181</v>
      </c>
      <c r="H20" s="316">
        <v>1605</v>
      </c>
      <c r="I20" s="317">
        <v>794</v>
      </c>
      <c r="J20" s="316">
        <v>1733</v>
      </c>
      <c r="K20" s="297">
        <v>914</v>
      </c>
      <c r="L20" s="300">
        <f t="shared" si="3"/>
        <v>-128</v>
      </c>
      <c r="M20" s="300">
        <v>-309</v>
      </c>
      <c r="N20" s="318">
        <v>-2.5</v>
      </c>
      <c r="O20" s="318">
        <v>8.3</v>
      </c>
      <c r="P20" s="318">
        <v>11.9</v>
      </c>
      <c r="Q20" s="318">
        <v>-3.6</v>
      </c>
      <c r="R20" s="300">
        <v>238</v>
      </c>
      <c r="S20" s="313">
        <v>109</v>
      </c>
    </row>
    <row r="21" spans="1:19" s="42" customFormat="1" ht="14.25" customHeight="1">
      <c r="A21" s="957" t="s">
        <v>473</v>
      </c>
      <c r="B21" s="958"/>
      <c r="C21" s="314">
        <v>50720</v>
      </c>
      <c r="D21" s="294" t="s">
        <v>62</v>
      </c>
      <c r="E21" s="315">
        <v>390</v>
      </c>
      <c r="F21" s="315">
        <v>619</v>
      </c>
      <c r="G21" s="297">
        <v>-229</v>
      </c>
      <c r="H21" s="316">
        <v>1532</v>
      </c>
      <c r="I21" s="317">
        <v>743</v>
      </c>
      <c r="J21" s="316">
        <v>1770</v>
      </c>
      <c r="K21" s="297">
        <v>871</v>
      </c>
      <c r="L21" s="300">
        <f t="shared" si="3"/>
        <v>-238</v>
      </c>
      <c r="M21" s="300">
        <v>-467</v>
      </c>
      <c r="N21" s="318">
        <v>-4.7</v>
      </c>
      <c r="O21" s="318">
        <v>7.7</v>
      </c>
      <c r="P21" s="318">
        <v>12.2</v>
      </c>
      <c r="Q21" s="318">
        <v>-4.5</v>
      </c>
      <c r="R21" s="300">
        <v>218</v>
      </c>
      <c r="S21" s="313">
        <v>104</v>
      </c>
    </row>
    <row r="22" spans="1:19" s="42" customFormat="1" ht="14.25" customHeight="1">
      <c r="A22" s="957" t="s">
        <v>318</v>
      </c>
      <c r="B22" s="958"/>
      <c r="C22" s="314">
        <v>50301</v>
      </c>
      <c r="D22" s="319"/>
      <c r="E22" s="315">
        <v>461</v>
      </c>
      <c r="F22" s="315">
        <v>637</v>
      </c>
      <c r="G22" s="297">
        <v>-176</v>
      </c>
      <c r="H22" s="316">
        <v>1434</v>
      </c>
      <c r="I22" s="317">
        <v>672</v>
      </c>
      <c r="J22" s="316">
        <v>1676</v>
      </c>
      <c r="K22" s="297">
        <v>841</v>
      </c>
      <c r="L22" s="300">
        <f t="shared" si="3"/>
        <v>-242</v>
      </c>
      <c r="M22" s="300">
        <v>-418</v>
      </c>
      <c r="N22" s="318">
        <v>-4.8</v>
      </c>
      <c r="O22" s="318">
        <v>9.2</v>
      </c>
      <c r="P22" s="318">
        <v>12.7</v>
      </c>
      <c r="Q22" s="318">
        <v>-3.5</v>
      </c>
      <c r="R22" s="300">
        <v>220</v>
      </c>
      <c r="S22" s="313">
        <v>101</v>
      </c>
    </row>
    <row r="23" spans="1:19" s="42" customFormat="1" ht="14.25" customHeight="1">
      <c r="A23" s="959" t="s">
        <v>89</v>
      </c>
      <c r="B23" s="960"/>
      <c r="C23" s="320">
        <v>49981</v>
      </c>
      <c r="D23" s="321"/>
      <c r="E23" s="322">
        <v>419</v>
      </c>
      <c r="F23" s="322">
        <v>667</v>
      </c>
      <c r="G23" s="323">
        <v>-248</v>
      </c>
      <c r="H23" s="324">
        <v>1557</v>
      </c>
      <c r="I23" s="325">
        <v>731</v>
      </c>
      <c r="J23" s="324">
        <v>1675</v>
      </c>
      <c r="K23" s="323">
        <v>808</v>
      </c>
      <c r="L23" s="326">
        <v>-118</v>
      </c>
      <c r="M23" s="326">
        <v>-366</v>
      </c>
      <c r="N23" s="327">
        <f>((H23-J23)/C23)*1000</f>
        <v>-2.360897140913547</v>
      </c>
      <c r="O23" s="327">
        <f>E23/C23*1000</f>
        <v>8.383185610532003</v>
      </c>
      <c r="P23" s="327">
        <f>F23/C23*1000</f>
        <v>13.345071127028271</v>
      </c>
      <c r="Q23" s="327">
        <f>(E23-F23)/C23*1000</f>
        <v>-4.9618855164962685</v>
      </c>
      <c r="R23" s="328">
        <v>251</v>
      </c>
      <c r="S23" s="329">
        <v>81</v>
      </c>
    </row>
    <row r="24" spans="1:19" s="6" customFormat="1" ht="13.5">
      <c r="A24" s="244" t="s">
        <v>406</v>
      </c>
      <c r="B24" s="244"/>
      <c r="C24" s="330"/>
      <c r="D24" s="331"/>
      <c r="E24" s="330"/>
      <c r="F24" s="330"/>
      <c r="G24" s="247" t="s">
        <v>30</v>
      </c>
      <c r="H24" s="247"/>
      <c r="I24" s="330"/>
      <c r="J24" s="247"/>
      <c r="K24" s="247"/>
      <c r="L24" s="247"/>
      <c r="M24" s="247"/>
      <c r="N24" s="247"/>
      <c r="O24" s="330"/>
      <c r="P24" s="330"/>
      <c r="Q24" s="330"/>
      <c r="R24" s="332"/>
      <c r="S24" s="332"/>
    </row>
    <row r="25" spans="1:19" ht="6" customHeight="1">
      <c r="A25" s="248"/>
      <c r="B25" s="248"/>
      <c r="C25" s="333"/>
      <c r="D25" s="334"/>
      <c r="E25" s="333"/>
      <c r="F25" s="333"/>
      <c r="G25" s="59"/>
      <c r="H25" s="59"/>
      <c r="I25" s="333"/>
      <c r="J25" s="59"/>
      <c r="K25" s="59"/>
      <c r="L25" s="59"/>
      <c r="M25" s="59"/>
      <c r="N25" s="59"/>
      <c r="O25" s="333"/>
      <c r="P25" s="333"/>
      <c r="Q25" s="333"/>
      <c r="R25" s="335"/>
      <c r="S25" s="335"/>
    </row>
    <row r="26" spans="1:19" s="6" customFormat="1" ht="13.5">
      <c r="A26" s="244" t="s">
        <v>162</v>
      </c>
      <c r="B26" s="247"/>
      <c r="C26" s="247"/>
      <c r="D26" s="247"/>
      <c r="F26" s="330"/>
      <c r="G26" s="247"/>
      <c r="L26" s="247"/>
      <c r="P26" s="330"/>
      <c r="Q26" s="330"/>
      <c r="R26" s="332"/>
      <c r="S26" s="332"/>
    </row>
    <row r="27" spans="1:19" s="6" customFormat="1" ht="13.5">
      <c r="A27" s="247"/>
      <c r="B27" s="247" t="s">
        <v>203</v>
      </c>
      <c r="C27" s="5"/>
      <c r="D27" s="5"/>
      <c r="E27" s="5"/>
      <c r="J27" s="5"/>
      <c r="K27" s="5"/>
      <c r="L27" s="247" t="s">
        <v>186</v>
      </c>
      <c r="M27" s="5"/>
      <c r="N27" s="5"/>
      <c r="O27" s="5"/>
      <c r="P27" s="5"/>
      <c r="Q27" s="5"/>
      <c r="R27" s="5"/>
      <c r="S27" s="5"/>
    </row>
    <row r="28" spans="1:19" s="270" customFormat="1" ht="13.5">
      <c r="A28" s="247"/>
      <c r="B28" s="247" t="s">
        <v>446</v>
      </c>
      <c r="C28" s="5"/>
      <c r="D28" s="5"/>
      <c r="E28" s="5"/>
      <c r="F28" s="5"/>
      <c r="G28" s="5"/>
      <c r="H28" s="5"/>
      <c r="I28" s="5"/>
      <c r="J28" s="5"/>
      <c r="K28" s="5"/>
      <c r="L28" s="247" t="s">
        <v>61</v>
      </c>
      <c r="M28" s="5"/>
      <c r="N28" s="5"/>
      <c r="O28" s="5"/>
      <c r="P28" s="5"/>
      <c r="Q28" s="5"/>
      <c r="R28" s="336"/>
      <c r="S28" s="336"/>
    </row>
    <row r="29" spans="1:19" s="6" customFormat="1" ht="13.5">
      <c r="A29" s="247"/>
      <c r="B29" s="247" t="s">
        <v>366</v>
      </c>
      <c r="C29" s="5"/>
      <c r="D29" s="5"/>
      <c r="E29" s="5"/>
      <c r="F29" s="5"/>
      <c r="G29" s="5"/>
      <c r="H29" s="5"/>
      <c r="I29" s="5"/>
      <c r="J29" s="5"/>
      <c r="K29" s="5"/>
      <c r="L29" s="247" t="s">
        <v>352</v>
      </c>
      <c r="M29" s="5"/>
      <c r="N29" s="5"/>
      <c r="Q29" s="5"/>
      <c r="R29" s="336"/>
      <c r="S29" s="336"/>
    </row>
    <row r="30" spans="1:19" s="6" customFormat="1" ht="13.5">
      <c r="A30" s="244"/>
      <c r="B30" s="247" t="s">
        <v>198</v>
      </c>
      <c r="C30" s="5"/>
      <c r="D30" s="5"/>
      <c r="E30" s="5"/>
      <c r="F30" s="5"/>
      <c r="H30" s="5"/>
      <c r="I30" s="5"/>
      <c r="J30" s="5"/>
      <c r="K30" s="5"/>
      <c r="L30" s="247" t="s">
        <v>337</v>
      </c>
      <c r="M30" s="5"/>
      <c r="N30" s="5"/>
      <c r="O30" s="5"/>
      <c r="P30" s="5"/>
      <c r="Q30" s="5"/>
      <c r="R30" s="336"/>
      <c r="S30" s="336"/>
    </row>
    <row r="31" spans="1:19" s="6" customFormat="1" ht="13.5">
      <c r="A31" s="337"/>
      <c r="B31" s="33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36"/>
      <c r="S31" s="336"/>
    </row>
    <row r="32" spans="1:19" s="6" customFormat="1" ht="16.5" customHeight="1">
      <c r="A32" s="3" t="s">
        <v>139</v>
      </c>
      <c r="B32" s="338"/>
      <c r="C32" s="338"/>
      <c r="D32" s="338"/>
      <c r="E32" s="338"/>
      <c r="F32" s="338"/>
      <c r="R32" s="961" t="s">
        <v>185</v>
      </c>
      <c r="S32" s="961"/>
    </row>
    <row r="33" spans="1:19" ht="13.5">
      <c r="A33" s="962" t="s">
        <v>254</v>
      </c>
      <c r="B33" s="963"/>
      <c r="C33" s="968" t="s">
        <v>24</v>
      </c>
      <c r="D33" s="969"/>
      <c r="E33" s="973" t="s">
        <v>16</v>
      </c>
      <c r="F33" s="974"/>
      <c r="G33" s="974"/>
      <c r="H33" s="974"/>
      <c r="I33" s="969"/>
      <c r="J33" s="973" t="s">
        <v>395</v>
      </c>
      <c r="K33" s="973"/>
      <c r="L33" s="973"/>
      <c r="M33" s="973"/>
      <c r="N33" s="973"/>
      <c r="O33" s="973"/>
      <c r="P33" s="973"/>
      <c r="Q33" s="973"/>
      <c r="R33" s="975"/>
      <c r="S33" s="976" t="s">
        <v>358</v>
      </c>
    </row>
    <row r="34" spans="1:19" ht="13.5" customHeight="1">
      <c r="A34" s="964"/>
      <c r="B34" s="965"/>
      <c r="C34" s="970"/>
      <c r="D34" s="971"/>
      <c r="E34" s="947" t="s">
        <v>396</v>
      </c>
      <c r="F34" s="948"/>
      <c r="G34" s="947" t="s">
        <v>308</v>
      </c>
      <c r="H34" s="948"/>
      <c r="I34" s="949" t="s">
        <v>77</v>
      </c>
      <c r="J34" s="952" t="s">
        <v>319</v>
      </c>
      <c r="K34" s="952"/>
      <c r="L34" s="952"/>
      <c r="M34" s="953"/>
      <c r="N34" s="952" t="s">
        <v>18</v>
      </c>
      <c r="O34" s="952"/>
      <c r="P34" s="952"/>
      <c r="Q34" s="953"/>
      <c r="R34" s="954" t="s">
        <v>202</v>
      </c>
      <c r="S34" s="977"/>
    </row>
    <row r="35" spans="1:19" ht="6" customHeight="1">
      <c r="A35" s="964"/>
      <c r="B35" s="965"/>
      <c r="C35" s="970"/>
      <c r="D35" s="971"/>
      <c r="E35" s="340"/>
      <c r="F35" s="341"/>
      <c r="G35" s="342"/>
      <c r="H35" s="343"/>
      <c r="I35" s="950"/>
      <c r="J35" s="173"/>
      <c r="K35" s="173"/>
      <c r="L35" s="344"/>
      <c r="M35" s="345"/>
      <c r="N35" s="173"/>
      <c r="O35" s="173"/>
      <c r="P35" s="344"/>
      <c r="Q35" s="345"/>
      <c r="R35" s="955"/>
      <c r="S35" s="977"/>
    </row>
    <row r="36" spans="1:19" ht="13.5" customHeight="1" thickBot="1">
      <c r="A36" s="966"/>
      <c r="B36" s="967"/>
      <c r="C36" s="972"/>
      <c r="D36" s="972"/>
      <c r="E36" s="346" t="s">
        <v>363</v>
      </c>
      <c r="F36" s="347" t="s">
        <v>118</v>
      </c>
      <c r="G36" s="346" t="s">
        <v>363</v>
      </c>
      <c r="H36" s="347" t="s">
        <v>118</v>
      </c>
      <c r="I36" s="951"/>
      <c r="J36" s="273" t="s">
        <v>363</v>
      </c>
      <c r="K36" s="348" t="s">
        <v>118</v>
      </c>
      <c r="L36" s="349" t="s">
        <v>94</v>
      </c>
      <c r="M36" s="347" t="s">
        <v>118</v>
      </c>
      <c r="N36" s="273" t="s">
        <v>363</v>
      </c>
      <c r="O36" s="348" t="s">
        <v>118</v>
      </c>
      <c r="P36" s="349" t="s">
        <v>94</v>
      </c>
      <c r="Q36" s="347" t="s">
        <v>118</v>
      </c>
      <c r="R36" s="956"/>
      <c r="S36" s="978"/>
    </row>
    <row r="37" spans="1:19" s="268" customFormat="1" ht="13.5" customHeight="1">
      <c r="A37" s="945" t="s">
        <v>44</v>
      </c>
      <c r="B37" s="946"/>
      <c r="C37" s="350">
        <v>50219</v>
      </c>
      <c r="D37" s="351"/>
      <c r="E37" s="355">
        <v>41</v>
      </c>
      <c r="F37" s="356">
        <v>22</v>
      </c>
      <c r="G37" s="355">
        <v>60</v>
      </c>
      <c r="H37" s="356">
        <v>28</v>
      </c>
      <c r="I37" s="357">
        <v>-19</v>
      </c>
      <c r="J37" s="358">
        <v>95</v>
      </c>
      <c r="K37" s="359">
        <v>46</v>
      </c>
      <c r="L37" s="360">
        <v>41</v>
      </c>
      <c r="M37" s="356">
        <v>23</v>
      </c>
      <c r="N37" s="361">
        <v>100</v>
      </c>
      <c r="O37" s="359">
        <v>49</v>
      </c>
      <c r="P37" s="360">
        <v>44</v>
      </c>
      <c r="Q37" s="356">
        <v>24</v>
      </c>
      <c r="R37" s="362">
        <v>-5</v>
      </c>
      <c r="S37" s="352">
        <v>-24</v>
      </c>
    </row>
    <row r="38" spans="1:19" s="268" customFormat="1" ht="13.5" customHeight="1">
      <c r="A38" s="943" t="s">
        <v>88</v>
      </c>
      <c r="B38" s="944"/>
      <c r="C38" s="353">
        <v>50195</v>
      </c>
      <c r="D38" s="354"/>
      <c r="E38" s="355">
        <v>36</v>
      </c>
      <c r="F38" s="356">
        <v>22</v>
      </c>
      <c r="G38" s="355">
        <v>62</v>
      </c>
      <c r="H38" s="356">
        <v>35</v>
      </c>
      <c r="I38" s="357">
        <v>-26</v>
      </c>
      <c r="J38" s="358">
        <v>120</v>
      </c>
      <c r="K38" s="359">
        <v>58</v>
      </c>
      <c r="L38" s="360">
        <v>50</v>
      </c>
      <c r="M38" s="356">
        <v>21</v>
      </c>
      <c r="N38" s="361">
        <v>90</v>
      </c>
      <c r="O38" s="359">
        <v>50</v>
      </c>
      <c r="P38" s="360">
        <v>43</v>
      </c>
      <c r="Q38" s="356">
        <v>23</v>
      </c>
      <c r="R38" s="362">
        <v>30</v>
      </c>
      <c r="S38" s="352">
        <v>4</v>
      </c>
    </row>
    <row r="39" spans="1:19" s="268" customFormat="1" ht="13.5" customHeight="1">
      <c r="A39" s="943" t="s">
        <v>140</v>
      </c>
      <c r="B39" s="944"/>
      <c r="C39" s="353">
        <v>50199</v>
      </c>
      <c r="D39" s="354"/>
      <c r="E39" s="355">
        <v>27</v>
      </c>
      <c r="F39" s="356">
        <v>12</v>
      </c>
      <c r="G39" s="355">
        <v>46</v>
      </c>
      <c r="H39" s="356">
        <v>18</v>
      </c>
      <c r="I39" s="357">
        <v>-19</v>
      </c>
      <c r="J39" s="358">
        <v>241</v>
      </c>
      <c r="K39" s="359">
        <v>123</v>
      </c>
      <c r="L39" s="360">
        <v>112</v>
      </c>
      <c r="M39" s="356">
        <v>58</v>
      </c>
      <c r="N39" s="361">
        <v>388</v>
      </c>
      <c r="O39" s="359">
        <v>220</v>
      </c>
      <c r="P39" s="360">
        <v>240</v>
      </c>
      <c r="Q39" s="356">
        <v>127</v>
      </c>
      <c r="R39" s="362">
        <v>-147</v>
      </c>
      <c r="S39" s="352">
        <v>-166</v>
      </c>
    </row>
    <row r="40" spans="1:19" ht="13.5" customHeight="1">
      <c r="A40" s="943" t="s">
        <v>120</v>
      </c>
      <c r="B40" s="944"/>
      <c r="C40" s="353">
        <v>50033</v>
      </c>
      <c r="D40" s="363"/>
      <c r="E40" s="355">
        <v>32</v>
      </c>
      <c r="F40" s="356">
        <v>15</v>
      </c>
      <c r="G40" s="355">
        <v>50</v>
      </c>
      <c r="H40" s="356">
        <v>30</v>
      </c>
      <c r="I40" s="357">
        <v>-18</v>
      </c>
      <c r="J40" s="358">
        <v>317</v>
      </c>
      <c r="K40" s="296">
        <v>168</v>
      </c>
      <c r="L40" s="360">
        <v>155</v>
      </c>
      <c r="M40" s="356">
        <v>88</v>
      </c>
      <c r="N40" s="361">
        <v>246</v>
      </c>
      <c r="O40" s="296">
        <v>123</v>
      </c>
      <c r="P40" s="360">
        <v>79</v>
      </c>
      <c r="Q40" s="356">
        <v>38</v>
      </c>
      <c r="R40" s="362">
        <v>71</v>
      </c>
      <c r="S40" s="352">
        <v>53</v>
      </c>
    </row>
    <row r="41" spans="1:19" ht="13.5" customHeight="1">
      <c r="A41" s="943" t="s">
        <v>100</v>
      </c>
      <c r="B41" s="944"/>
      <c r="C41" s="353">
        <v>50086</v>
      </c>
      <c r="D41" s="363"/>
      <c r="E41" s="355">
        <v>44</v>
      </c>
      <c r="F41" s="356">
        <v>19</v>
      </c>
      <c r="G41" s="355">
        <v>56</v>
      </c>
      <c r="H41" s="356">
        <v>19</v>
      </c>
      <c r="I41" s="357">
        <v>-12</v>
      </c>
      <c r="J41" s="358">
        <v>95</v>
      </c>
      <c r="K41" s="296">
        <v>44</v>
      </c>
      <c r="L41" s="360">
        <v>44</v>
      </c>
      <c r="M41" s="356">
        <v>24</v>
      </c>
      <c r="N41" s="361">
        <v>102</v>
      </c>
      <c r="O41" s="296">
        <v>45</v>
      </c>
      <c r="P41" s="360">
        <v>44</v>
      </c>
      <c r="Q41" s="356">
        <v>24</v>
      </c>
      <c r="R41" s="362">
        <v>-7</v>
      </c>
      <c r="S41" s="352">
        <v>-19</v>
      </c>
    </row>
    <row r="42" spans="1:19" ht="13.5" customHeight="1">
      <c r="A42" s="943" t="s">
        <v>80</v>
      </c>
      <c r="B42" s="944"/>
      <c r="C42" s="353">
        <v>50067</v>
      </c>
      <c r="D42" s="363"/>
      <c r="E42" s="355">
        <v>38</v>
      </c>
      <c r="F42" s="356">
        <v>16</v>
      </c>
      <c r="G42" s="355">
        <v>45</v>
      </c>
      <c r="H42" s="356">
        <v>20</v>
      </c>
      <c r="I42" s="357">
        <v>-7</v>
      </c>
      <c r="J42" s="358">
        <v>114</v>
      </c>
      <c r="K42" s="296">
        <v>57</v>
      </c>
      <c r="L42" s="360">
        <v>51</v>
      </c>
      <c r="M42" s="356">
        <v>28</v>
      </c>
      <c r="N42" s="361">
        <v>117</v>
      </c>
      <c r="O42" s="296">
        <v>62</v>
      </c>
      <c r="P42" s="360">
        <v>58</v>
      </c>
      <c r="Q42" s="356">
        <v>30</v>
      </c>
      <c r="R42" s="362">
        <v>-3</v>
      </c>
      <c r="S42" s="352">
        <v>-10</v>
      </c>
    </row>
    <row r="43" spans="1:19" ht="13.5" customHeight="1">
      <c r="A43" s="943" t="s">
        <v>148</v>
      </c>
      <c r="B43" s="944"/>
      <c r="C43" s="353">
        <v>50057</v>
      </c>
      <c r="D43" s="363"/>
      <c r="E43" s="355">
        <v>29</v>
      </c>
      <c r="F43" s="356">
        <v>12</v>
      </c>
      <c r="G43" s="355">
        <v>42</v>
      </c>
      <c r="H43" s="356">
        <v>21</v>
      </c>
      <c r="I43" s="357">
        <v>-13</v>
      </c>
      <c r="J43" s="358">
        <v>101</v>
      </c>
      <c r="K43" s="296">
        <v>49</v>
      </c>
      <c r="L43" s="360">
        <v>59</v>
      </c>
      <c r="M43" s="356">
        <v>29</v>
      </c>
      <c r="N43" s="361">
        <v>110</v>
      </c>
      <c r="O43" s="296">
        <v>53</v>
      </c>
      <c r="P43" s="360">
        <v>60</v>
      </c>
      <c r="Q43" s="356">
        <v>30</v>
      </c>
      <c r="R43" s="362">
        <v>-9</v>
      </c>
      <c r="S43" s="352">
        <v>-22</v>
      </c>
    </row>
    <row r="44" spans="1:19" ht="13.5" customHeight="1">
      <c r="A44" s="943" t="s">
        <v>293</v>
      </c>
      <c r="B44" s="944"/>
      <c r="C44" s="353">
        <v>50035</v>
      </c>
      <c r="D44" s="363"/>
      <c r="E44" s="355">
        <v>37</v>
      </c>
      <c r="F44" s="356">
        <v>21</v>
      </c>
      <c r="G44" s="355">
        <v>52</v>
      </c>
      <c r="H44" s="356">
        <v>25</v>
      </c>
      <c r="I44" s="357">
        <v>-15</v>
      </c>
      <c r="J44" s="358">
        <v>107</v>
      </c>
      <c r="K44" s="296">
        <v>46</v>
      </c>
      <c r="L44" s="360">
        <v>53</v>
      </c>
      <c r="M44" s="356">
        <v>28</v>
      </c>
      <c r="N44" s="361">
        <v>99</v>
      </c>
      <c r="O44" s="296">
        <v>52</v>
      </c>
      <c r="P44" s="360">
        <v>56</v>
      </c>
      <c r="Q44" s="356">
        <v>32</v>
      </c>
      <c r="R44" s="362">
        <v>8</v>
      </c>
      <c r="S44" s="352">
        <v>-7</v>
      </c>
    </row>
    <row r="45" spans="1:19" ht="13.5" customHeight="1">
      <c r="A45" s="943" t="s">
        <v>107</v>
      </c>
      <c r="B45" s="944"/>
      <c r="C45" s="353">
        <v>50028</v>
      </c>
      <c r="D45" s="363"/>
      <c r="E45" s="355">
        <v>32</v>
      </c>
      <c r="F45" s="356">
        <v>15</v>
      </c>
      <c r="G45" s="355">
        <v>62</v>
      </c>
      <c r="H45" s="356">
        <v>33</v>
      </c>
      <c r="I45" s="357">
        <v>-30</v>
      </c>
      <c r="J45" s="358">
        <v>83</v>
      </c>
      <c r="K45" s="296">
        <v>42</v>
      </c>
      <c r="L45" s="360">
        <v>44</v>
      </c>
      <c r="M45" s="356">
        <v>22</v>
      </c>
      <c r="N45" s="361">
        <v>100</v>
      </c>
      <c r="O45" s="296">
        <v>43</v>
      </c>
      <c r="P45" s="360">
        <v>44</v>
      </c>
      <c r="Q45" s="356">
        <v>21</v>
      </c>
      <c r="R45" s="362">
        <v>-17</v>
      </c>
      <c r="S45" s="352">
        <v>-47</v>
      </c>
    </row>
    <row r="46" spans="1:19" ht="13.5" customHeight="1">
      <c r="A46" s="943" t="s">
        <v>457</v>
      </c>
      <c r="B46" s="944"/>
      <c r="C46" s="353">
        <v>49981</v>
      </c>
      <c r="D46" s="363"/>
      <c r="E46" s="355">
        <v>32</v>
      </c>
      <c r="F46" s="356">
        <v>14</v>
      </c>
      <c r="G46" s="355">
        <v>63</v>
      </c>
      <c r="H46" s="356">
        <v>30</v>
      </c>
      <c r="I46" s="357">
        <v>-31</v>
      </c>
      <c r="J46" s="358">
        <v>104</v>
      </c>
      <c r="K46" s="296">
        <v>56</v>
      </c>
      <c r="L46" s="360">
        <v>53</v>
      </c>
      <c r="M46" s="356">
        <v>31</v>
      </c>
      <c r="N46" s="361">
        <v>101</v>
      </c>
      <c r="O46" s="296">
        <v>50</v>
      </c>
      <c r="P46" s="360">
        <v>38</v>
      </c>
      <c r="Q46" s="356">
        <v>21</v>
      </c>
      <c r="R46" s="362">
        <v>3</v>
      </c>
      <c r="S46" s="352">
        <v>-28</v>
      </c>
    </row>
    <row r="47" spans="1:19" ht="13.5" customHeight="1">
      <c r="A47" s="943" t="s">
        <v>138</v>
      </c>
      <c r="B47" s="944"/>
      <c r="C47" s="353">
        <v>49953</v>
      </c>
      <c r="D47" s="363"/>
      <c r="E47" s="1136">
        <v>34</v>
      </c>
      <c r="F47" s="356">
        <v>17</v>
      </c>
      <c r="G47" s="355">
        <v>70</v>
      </c>
      <c r="H47" s="356">
        <v>29</v>
      </c>
      <c r="I47" s="357">
        <v>-36</v>
      </c>
      <c r="J47" s="358">
        <v>86</v>
      </c>
      <c r="K47" s="296">
        <v>45</v>
      </c>
      <c r="L47" s="360">
        <v>27</v>
      </c>
      <c r="M47" s="356">
        <v>16</v>
      </c>
      <c r="N47" s="361">
        <v>108</v>
      </c>
      <c r="O47" s="296">
        <v>54</v>
      </c>
      <c r="P47" s="360">
        <v>48</v>
      </c>
      <c r="Q47" s="356">
        <v>17</v>
      </c>
      <c r="R47" s="362">
        <v>-22</v>
      </c>
      <c r="S47" s="1135">
        <v>-58</v>
      </c>
    </row>
    <row r="48" spans="1:21" ht="13.5" customHeight="1" thickBot="1">
      <c r="A48" s="938" t="s">
        <v>8</v>
      </c>
      <c r="B48" s="939"/>
      <c r="C48" s="364">
        <v>49895</v>
      </c>
      <c r="D48" s="365"/>
      <c r="E48" s="366">
        <v>27</v>
      </c>
      <c r="F48" s="367">
        <v>13</v>
      </c>
      <c r="G48" s="366">
        <v>51</v>
      </c>
      <c r="H48" s="367">
        <v>20</v>
      </c>
      <c r="I48" s="368">
        <v>-24</v>
      </c>
      <c r="J48" s="369">
        <v>100</v>
      </c>
      <c r="K48" s="370">
        <v>46</v>
      </c>
      <c r="L48" s="371">
        <v>47</v>
      </c>
      <c r="M48" s="367">
        <v>21</v>
      </c>
      <c r="N48" s="372">
        <v>69</v>
      </c>
      <c r="O48" s="370">
        <v>24</v>
      </c>
      <c r="P48" s="371">
        <v>39</v>
      </c>
      <c r="Q48" s="367">
        <v>15</v>
      </c>
      <c r="R48" s="373">
        <v>31</v>
      </c>
      <c r="S48" s="374">
        <v>7</v>
      </c>
      <c r="T48" s="543"/>
      <c r="U48" s="375"/>
    </row>
    <row r="49" spans="1:15" ht="13.5">
      <c r="A49" s="59" t="s">
        <v>324</v>
      </c>
      <c r="B49" s="59"/>
      <c r="O49" s="1" t="s">
        <v>343</v>
      </c>
    </row>
    <row r="50" spans="5:19" ht="15.75" customHeight="1" hidden="1">
      <c r="E50" s="1">
        <f>SUM(E37:E48)</f>
        <v>409</v>
      </c>
      <c r="F50" s="1">
        <f>SUM(F37:F48)</f>
        <v>198</v>
      </c>
      <c r="G50" s="1">
        <f>SUM(G37:G48)</f>
        <v>659</v>
      </c>
      <c r="H50" s="1">
        <f>SUM(H37:H48)</f>
        <v>308</v>
      </c>
      <c r="I50" s="376">
        <f>SUM(I37:I47)</f>
        <v>-226</v>
      </c>
      <c r="J50" s="1">
        <f>SUM(J37:J48)</f>
        <v>1563</v>
      </c>
      <c r="K50" s="1">
        <f>SUM(K37:K48)</f>
        <v>780</v>
      </c>
      <c r="L50" s="1">
        <f>SUM(L37:L48)</f>
        <v>736</v>
      </c>
      <c r="M50" s="1">
        <f>SUM(M37:M48)</f>
        <v>389</v>
      </c>
      <c r="N50" s="1">
        <f>SUM(N37:N48)</f>
        <v>1630</v>
      </c>
      <c r="O50" s="1">
        <f>SUM(O37:O47)</f>
        <v>801</v>
      </c>
      <c r="P50" s="1">
        <f>SUM(P37:P48)</f>
        <v>793</v>
      </c>
      <c r="Q50" s="1">
        <f>SUM(Q37:Q48)</f>
        <v>402</v>
      </c>
      <c r="R50" s="268">
        <f>SUM(R37:R48)</f>
        <v>-67</v>
      </c>
      <c r="S50" s="268">
        <f>SUM(S37:S48)</f>
        <v>-317</v>
      </c>
    </row>
    <row r="51" spans="10:19" ht="16.5" customHeight="1">
      <c r="J51" s="377"/>
      <c r="K51" s="377"/>
      <c r="L51" s="377"/>
      <c r="M51" s="377"/>
      <c r="N51" s="377"/>
      <c r="O51" s="377"/>
      <c r="P51" s="377"/>
      <c r="Q51" s="377"/>
      <c r="R51" s="378"/>
      <c r="S51" s="378"/>
    </row>
  </sheetData>
  <sheetProtection/>
  <mergeCells count="52">
    <mergeCell ref="O2:O3"/>
    <mergeCell ref="P2:P3"/>
    <mergeCell ref="R2:R3"/>
    <mergeCell ref="S2:S3"/>
    <mergeCell ref="C3:D3"/>
    <mergeCell ref="A4:B4"/>
    <mergeCell ref="A5:B5"/>
    <mergeCell ref="A7:B7"/>
    <mergeCell ref="A2:B3"/>
    <mergeCell ref="C2:D2"/>
    <mergeCell ref="E2:G2"/>
    <mergeCell ref="H2:L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R32:S32"/>
    <mergeCell ref="A33:B36"/>
    <mergeCell ref="C33:D36"/>
    <mergeCell ref="E33:I33"/>
    <mergeCell ref="J33:R33"/>
    <mergeCell ref="S33:S36"/>
    <mergeCell ref="E34:F34"/>
    <mergeCell ref="G34:H34"/>
    <mergeCell ref="I34:I36"/>
    <mergeCell ref="J34:M34"/>
    <mergeCell ref="N34:Q34"/>
    <mergeCell ref="R34:R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</mergeCells>
  <printOptions/>
  <pageMargins left="0.984251968503937" right="0.7086614173228347" top="0.3937007874015748" bottom="0.3937007874015748" header="0.5118110236220472" footer="0.1968503937007874"/>
  <pageSetup horizontalDpi="600" verticalDpi="600" orientation="landscape" paperSize="9" scale="92" r:id="rId1"/>
  <headerFooter alignWithMargins="0">
    <oddFooter>&amp;R&amp;"ＭＳ Ｐ明朝,標準"&amp;10－１３－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activeCellId="5" sqref="B12:B14 B17:B20 B34:B36 B38:B40 B41:B42 B16"/>
    </sheetView>
  </sheetViews>
  <sheetFormatPr defaultColWidth="9.00390625" defaultRowHeight="13.5"/>
  <cols>
    <col min="1" max="1" width="8.875" style="1" customWidth="1"/>
    <col min="2" max="2" width="10.625" style="1" customWidth="1"/>
    <col min="3" max="6" width="10.125" style="1" customWidth="1"/>
    <col min="7" max="8" width="10.125" style="377" customWidth="1"/>
    <col min="9" max="12" width="10.125" style="268" customWidth="1"/>
    <col min="13" max="13" width="10.125" style="1" customWidth="1"/>
    <col min="14" max="253" width="9.00390625" style="1" customWidth="1"/>
    <col min="254" max="16384" width="9.00390625" style="1" customWidth="1"/>
  </cols>
  <sheetData>
    <row r="1" spans="1:13" ht="16.5" customHeight="1">
      <c r="A1" s="167" t="s">
        <v>235</v>
      </c>
      <c r="B1" s="168"/>
      <c r="C1" s="168"/>
      <c r="D1" s="379"/>
      <c r="E1" s="380"/>
      <c r="F1" s="380"/>
      <c r="G1" s="381"/>
      <c r="H1" s="381"/>
      <c r="I1" s="382"/>
      <c r="J1" s="382"/>
      <c r="K1" s="382"/>
      <c r="L1" s="382"/>
      <c r="M1" s="382" t="s">
        <v>185</v>
      </c>
    </row>
    <row r="2" spans="1:13" ht="13.5" customHeight="1">
      <c r="A2" s="1020" t="s">
        <v>52</v>
      </c>
      <c r="B2" s="1021"/>
      <c r="C2" s="383" t="s">
        <v>404</v>
      </c>
      <c r="D2" s="384" t="s">
        <v>351</v>
      </c>
      <c r="E2" s="384" t="s">
        <v>321</v>
      </c>
      <c r="F2" s="384" t="s">
        <v>428</v>
      </c>
      <c r="G2" s="384" t="s">
        <v>264</v>
      </c>
      <c r="H2" s="384" t="s">
        <v>74</v>
      </c>
      <c r="I2" s="384" t="s">
        <v>12</v>
      </c>
      <c r="J2" s="384" t="s">
        <v>143</v>
      </c>
      <c r="K2" s="384" t="s">
        <v>421</v>
      </c>
      <c r="L2" s="385" t="s">
        <v>299</v>
      </c>
      <c r="M2" s="386" t="s">
        <v>431</v>
      </c>
    </row>
    <row r="3" spans="1:13" ht="13.5">
      <c r="A3" s="1022" t="s">
        <v>438</v>
      </c>
      <c r="B3" s="1023"/>
      <c r="C3" s="387">
        <v>2126</v>
      </c>
      <c r="D3" s="387">
        <v>2088</v>
      </c>
      <c r="E3" s="387">
        <v>2016</v>
      </c>
      <c r="F3" s="387">
        <f>F4+F5</f>
        <v>2022</v>
      </c>
      <c r="G3" s="388">
        <f>G4+G5</f>
        <v>1836</v>
      </c>
      <c r="H3" s="388">
        <v>1651</v>
      </c>
      <c r="I3" s="388">
        <v>1687</v>
      </c>
      <c r="J3" s="388">
        <v>1605</v>
      </c>
      <c r="K3" s="388">
        <v>1532</v>
      </c>
      <c r="L3" s="389">
        <v>1434</v>
      </c>
      <c r="M3" s="390">
        <v>1563</v>
      </c>
    </row>
    <row r="4" spans="1:13" ht="13.5" customHeight="1">
      <c r="A4" s="1006" t="s">
        <v>159</v>
      </c>
      <c r="B4" s="1016"/>
      <c r="C4" s="391">
        <v>1099</v>
      </c>
      <c r="D4" s="391">
        <v>1040</v>
      </c>
      <c r="E4" s="391">
        <v>1068</v>
      </c>
      <c r="F4" s="391">
        <v>1053</v>
      </c>
      <c r="G4" s="392">
        <v>879</v>
      </c>
      <c r="H4" s="392">
        <v>788</v>
      </c>
      <c r="I4" s="392">
        <v>799</v>
      </c>
      <c r="J4" s="392">
        <v>794</v>
      </c>
      <c r="K4" s="392">
        <v>743</v>
      </c>
      <c r="L4" s="393">
        <v>672</v>
      </c>
      <c r="M4" s="394">
        <v>736</v>
      </c>
    </row>
    <row r="5" spans="1:13" ht="13.5" customHeight="1">
      <c r="A5" s="1017" t="s">
        <v>84</v>
      </c>
      <c r="B5" s="1018"/>
      <c r="C5" s="395">
        <v>1027</v>
      </c>
      <c r="D5" s="395">
        <v>1048</v>
      </c>
      <c r="E5" s="395">
        <v>948</v>
      </c>
      <c r="F5" s="395">
        <v>969</v>
      </c>
      <c r="G5" s="396">
        <v>957</v>
      </c>
      <c r="H5" s="396">
        <v>863</v>
      </c>
      <c r="I5" s="396">
        <v>888</v>
      </c>
      <c r="J5" s="396">
        <v>811</v>
      </c>
      <c r="K5" s="396">
        <v>789</v>
      </c>
      <c r="L5" s="397">
        <v>762</v>
      </c>
      <c r="M5" s="398">
        <v>827</v>
      </c>
    </row>
    <row r="6" spans="1:13" ht="13.5" customHeight="1">
      <c r="A6" s="1017" t="s">
        <v>41</v>
      </c>
      <c r="B6" s="1018"/>
      <c r="C6" s="395">
        <v>365</v>
      </c>
      <c r="D6" s="395">
        <v>367</v>
      </c>
      <c r="E6" s="395">
        <v>377</v>
      </c>
      <c r="F6" s="395">
        <f>F8+F9+F10</f>
        <v>417</v>
      </c>
      <c r="G6" s="396">
        <f>G8+G9+G10</f>
        <v>436</v>
      </c>
      <c r="H6" s="396">
        <v>378</v>
      </c>
      <c r="I6" s="396">
        <v>358</v>
      </c>
      <c r="J6" s="396">
        <v>352</v>
      </c>
      <c r="K6" s="396">
        <v>309</v>
      </c>
      <c r="L6" s="397">
        <v>315</v>
      </c>
      <c r="M6" s="398">
        <v>397</v>
      </c>
    </row>
    <row r="7" spans="1:13" ht="13.5" customHeight="1">
      <c r="A7" s="1007" t="s">
        <v>238</v>
      </c>
      <c r="B7" s="1019"/>
      <c r="C7" s="399">
        <v>662</v>
      </c>
      <c r="D7" s="399">
        <v>681</v>
      </c>
      <c r="E7" s="399">
        <v>571</v>
      </c>
      <c r="F7" s="399">
        <v>552</v>
      </c>
      <c r="G7" s="400">
        <v>521</v>
      </c>
      <c r="H7" s="400">
        <v>485</v>
      </c>
      <c r="I7" s="400">
        <v>530</v>
      </c>
      <c r="J7" s="400">
        <v>459</v>
      </c>
      <c r="K7" s="400">
        <v>480</v>
      </c>
      <c r="L7" s="401">
        <v>447</v>
      </c>
      <c r="M7" s="402">
        <v>430</v>
      </c>
    </row>
    <row r="8" spans="1:13" ht="13.5" customHeight="1">
      <c r="A8" s="1006" t="s">
        <v>369</v>
      </c>
      <c r="B8" s="1016"/>
      <c r="C8" s="391">
        <v>190</v>
      </c>
      <c r="D8" s="391">
        <v>200</v>
      </c>
      <c r="E8" s="391">
        <v>216</v>
      </c>
      <c r="F8" s="391">
        <v>238</v>
      </c>
      <c r="G8" s="392">
        <v>260</v>
      </c>
      <c r="H8" s="392">
        <v>217</v>
      </c>
      <c r="I8" s="392">
        <v>208</v>
      </c>
      <c r="J8" s="392">
        <v>205</v>
      </c>
      <c r="K8" s="392">
        <v>197</v>
      </c>
      <c r="L8" s="393">
        <v>202</v>
      </c>
      <c r="M8" s="394">
        <v>261</v>
      </c>
    </row>
    <row r="9" spans="1:13" ht="13.5" customHeight="1">
      <c r="A9" s="1017" t="s">
        <v>200</v>
      </c>
      <c r="B9" s="1018"/>
      <c r="C9" s="395">
        <v>152</v>
      </c>
      <c r="D9" s="395">
        <v>157</v>
      </c>
      <c r="E9" s="395">
        <v>139</v>
      </c>
      <c r="F9" s="395">
        <v>151</v>
      </c>
      <c r="G9" s="396">
        <v>155</v>
      </c>
      <c r="H9" s="396">
        <v>143</v>
      </c>
      <c r="I9" s="396">
        <v>141</v>
      </c>
      <c r="J9" s="396">
        <v>126</v>
      </c>
      <c r="K9" s="396">
        <v>102</v>
      </c>
      <c r="L9" s="397">
        <v>96</v>
      </c>
      <c r="M9" s="398">
        <v>130</v>
      </c>
    </row>
    <row r="10" spans="1:13" ht="13.5" customHeight="1">
      <c r="A10" s="1007" t="s">
        <v>256</v>
      </c>
      <c r="B10" s="1019"/>
      <c r="C10" s="399">
        <v>23</v>
      </c>
      <c r="D10" s="399">
        <v>10</v>
      </c>
      <c r="E10" s="399">
        <v>22</v>
      </c>
      <c r="F10" s="399">
        <v>28</v>
      </c>
      <c r="G10" s="400">
        <v>21</v>
      </c>
      <c r="H10" s="400">
        <v>18</v>
      </c>
      <c r="I10" s="400">
        <v>9</v>
      </c>
      <c r="J10" s="400">
        <v>21</v>
      </c>
      <c r="K10" s="400">
        <v>10</v>
      </c>
      <c r="L10" s="401">
        <v>17</v>
      </c>
      <c r="M10" s="402">
        <v>6</v>
      </c>
    </row>
    <row r="11" spans="1:13" ht="13.5" customHeight="1">
      <c r="A11" s="1004" t="s">
        <v>267</v>
      </c>
      <c r="B11" s="1005"/>
      <c r="C11" s="404">
        <v>530</v>
      </c>
      <c r="D11" s="404">
        <v>548</v>
      </c>
      <c r="E11" s="404">
        <v>477</v>
      </c>
      <c r="F11" s="404">
        <f>SUM(F12:F20)</f>
        <v>478</v>
      </c>
      <c r="G11" s="405">
        <f>SUM(G12:G20)</f>
        <v>445</v>
      </c>
      <c r="H11" s="405">
        <v>435</v>
      </c>
      <c r="I11" s="405">
        <v>472</v>
      </c>
      <c r="J11" s="405">
        <v>417</v>
      </c>
      <c r="K11" s="405">
        <v>411</v>
      </c>
      <c r="L11" s="406">
        <v>391</v>
      </c>
      <c r="M11" s="407">
        <v>388</v>
      </c>
    </row>
    <row r="12" spans="1:13" ht="13.5" customHeight="1">
      <c r="A12" s="992" t="s">
        <v>60</v>
      </c>
      <c r="B12" s="408" t="s">
        <v>306</v>
      </c>
      <c r="C12" s="409">
        <v>88</v>
      </c>
      <c r="D12" s="409">
        <v>104</v>
      </c>
      <c r="E12" s="409">
        <v>80</v>
      </c>
      <c r="F12" s="994">
        <v>158</v>
      </c>
      <c r="G12" s="996">
        <v>139</v>
      </c>
      <c r="H12" s="998">
        <v>132</v>
      </c>
      <c r="I12" s="998">
        <v>151</v>
      </c>
      <c r="J12" s="998">
        <v>171</v>
      </c>
      <c r="K12" s="998">
        <v>141</v>
      </c>
      <c r="L12" s="1000">
        <v>128</v>
      </c>
      <c r="M12" s="1002">
        <v>130</v>
      </c>
    </row>
    <row r="13" spans="1:13" ht="13.5" customHeight="1">
      <c r="A13" s="992"/>
      <c r="B13" s="410" t="s">
        <v>132</v>
      </c>
      <c r="C13" s="395">
        <v>13</v>
      </c>
      <c r="D13" s="395">
        <v>21</v>
      </c>
      <c r="E13" s="395">
        <v>10</v>
      </c>
      <c r="F13" s="994"/>
      <c r="G13" s="996"/>
      <c r="H13" s="998"/>
      <c r="I13" s="998"/>
      <c r="J13" s="998"/>
      <c r="K13" s="998"/>
      <c r="L13" s="1000"/>
      <c r="M13" s="1002"/>
    </row>
    <row r="14" spans="1:13" ht="13.5" customHeight="1">
      <c r="A14" s="992"/>
      <c r="B14" s="411" t="s">
        <v>170</v>
      </c>
      <c r="C14" s="412">
        <v>63</v>
      </c>
      <c r="D14" s="412">
        <v>49</v>
      </c>
      <c r="E14" s="412">
        <v>45</v>
      </c>
      <c r="F14" s="994"/>
      <c r="G14" s="996"/>
      <c r="H14" s="998"/>
      <c r="I14" s="998"/>
      <c r="J14" s="998"/>
      <c r="K14" s="998"/>
      <c r="L14" s="1000"/>
      <c r="M14" s="1002"/>
    </row>
    <row r="15" spans="1:13" ht="13.5" customHeight="1">
      <c r="A15" s="1004" t="s">
        <v>257</v>
      </c>
      <c r="B15" s="1005"/>
      <c r="C15" s="404">
        <v>89</v>
      </c>
      <c r="D15" s="404">
        <v>96</v>
      </c>
      <c r="E15" s="404">
        <v>74</v>
      </c>
      <c r="F15" s="404">
        <v>78</v>
      </c>
      <c r="G15" s="405">
        <v>91</v>
      </c>
      <c r="H15" s="405">
        <v>72</v>
      </c>
      <c r="I15" s="405">
        <v>84</v>
      </c>
      <c r="J15" s="405">
        <v>72</v>
      </c>
      <c r="K15" s="405">
        <v>81</v>
      </c>
      <c r="L15" s="406">
        <v>50</v>
      </c>
      <c r="M15" s="407">
        <v>72</v>
      </c>
    </row>
    <row r="16" spans="1:13" ht="13.5" customHeight="1">
      <c r="A16" s="403" t="s">
        <v>389</v>
      </c>
      <c r="B16" s="413" t="s">
        <v>227</v>
      </c>
      <c r="C16" s="404">
        <v>55</v>
      </c>
      <c r="D16" s="404">
        <v>36</v>
      </c>
      <c r="E16" s="404">
        <v>42</v>
      </c>
      <c r="F16" s="414" t="s">
        <v>37</v>
      </c>
      <c r="G16" s="415" t="s">
        <v>37</v>
      </c>
      <c r="H16" s="415" t="s">
        <v>37</v>
      </c>
      <c r="I16" s="415" t="s">
        <v>37</v>
      </c>
      <c r="J16" s="415" t="s">
        <v>37</v>
      </c>
      <c r="K16" s="415" t="s">
        <v>37</v>
      </c>
      <c r="L16" s="416" t="s">
        <v>37</v>
      </c>
      <c r="M16" s="417" t="s">
        <v>183</v>
      </c>
    </row>
    <row r="17" spans="1:13" ht="13.5" customHeight="1">
      <c r="A17" s="1006" t="s">
        <v>311</v>
      </c>
      <c r="B17" s="408" t="s">
        <v>384</v>
      </c>
      <c r="C17" s="409">
        <v>78</v>
      </c>
      <c r="D17" s="409">
        <v>91</v>
      </c>
      <c r="E17" s="409">
        <v>70</v>
      </c>
      <c r="F17" s="1008">
        <v>165</v>
      </c>
      <c r="G17" s="1010">
        <v>111</v>
      </c>
      <c r="H17" s="1012">
        <v>135</v>
      </c>
      <c r="I17" s="1012">
        <v>176</v>
      </c>
      <c r="J17" s="1012">
        <v>95</v>
      </c>
      <c r="K17" s="1012">
        <v>121</v>
      </c>
      <c r="L17" s="1014">
        <v>119</v>
      </c>
      <c r="M17" s="990">
        <v>123</v>
      </c>
    </row>
    <row r="18" spans="1:13" ht="13.5" customHeight="1">
      <c r="A18" s="1007"/>
      <c r="B18" s="418" t="s">
        <v>469</v>
      </c>
      <c r="C18" s="419">
        <v>47</v>
      </c>
      <c r="D18" s="419">
        <v>81</v>
      </c>
      <c r="E18" s="419">
        <v>62</v>
      </c>
      <c r="F18" s="1009"/>
      <c r="G18" s="1011"/>
      <c r="H18" s="1013"/>
      <c r="I18" s="1013"/>
      <c r="J18" s="1013"/>
      <c r="K18" s="1013"/>
      <c r="L18" s="1015"/>
      <c r="M18" s="991"/>
    </row>
    <row r="19" spans="1:13" ht="13.5" customHeight="1">
      <c r="A19" s="992" t="s">
        <v>33</v>
      </c>
      <c r="B19" s="408" t="s">
        <v>475</v>
      </c>
      <c r="C19" s="409">
        <v>77</v>
      </c>
      <c r="D19" s="409">
        <v>48</v>
      </c>
      <c r="E19" s="409">
        <v>74</v>
      </c>
      <c r="F19" s="994">
        <v>77</v>
      </c>
      <c r="G19" s="996">
        <v>104</v>
      </c>
      <c r="H19" s="998">
        <v>96</v>
      </c>
      <c r="I19" s="998">
        <v>61</v>
      </c>
      <c r="J19" s="998">
        <v>79</v>
      </c>
      <c r="K19" s="998">
        <v>68</v>
      </c>
      <c r="L19" s="1000">
        <v>94</v>
      </c>
      <c r="M19" s="1002">
        <v>63</v>
      </c>
    </row>
    <row r="20" spans="1:13" ht="13.5" customHeight="1">
      <c r="A20" s="993"/>
      <c r="B20" s="420" t="s">
        <v>427</v>
      </c>
      <c r="C20" s="421">
        <v>20</v>
      </c>
      <c r="D20" s="421">
        <v>22</v>
      </c>
      <c r="E20" s="421">
        <v>20</v>
      </c>
      <c r="F20" s="995"/>
      <c r="G20" s="997"/>
      <c r="H20" s="999"/>
      <c r="I20" s="999"/>
      <c r="J20" s="999"/>
      <c r="K20" s="999"/>
      <c r="L20" s="1001"/>
      <c r="M20" s="1003"/>
    </row>
    <row r="21" spans="1:13" ht="16.5" customHeight="1">
      <c r="A21" s="244" t="s">
        <v>154</v>
      </c>
      <c r="C21" s="422"/>
      <c r="D21" s="423"/>
      <c r="E21" s="423"/>
      <c r="F21" s="423"/>
      <c r="G21" s="424"/>
      <c r="I21" s="378"/>
      <c r="J21" s="378"/>
      <c r="K21" s="378"/>
      <c r="L21" s="378"/>
      <c r="M21" s="378"/>
    </row>
    <row r="22" spans="9:13" ht="13.5" customHeight="1">
      <c r="I22" s="378"/>
      <c r="J22" s="378"/>
      <c r="K22" s="378"/>
      <c r="L22" s="378"/>
      <c r="M22" s="378"/>
    </row>
    <row r="23" spans="1:13" ht="16.5" customHeight="1">
      <c r="A23" s="425" t="s">
        <v>27</v>
      </c>
      <c r="B23" s="168"/>
      <c r="C23" s="338"/>
      <c r="D23" s="379"/>
      <c r="E23" s="380"/>
      <c r="F23" s="380"/>
      <c r="G23" s="381"/>
      <c r="H23" s="381"/>
      <c r="I23" s="382"/>
      <c r="J23" s="382"/>
      <c r="K23" s="382"/>
      <c r="L23" s="382"/>
      <c r="M23" s="382" t="s">
        <v>185</v>
      </c>
    </row>
    <row r="24" spans="1:13" ht="13.5" customHeight="1">
      <c r="A24" s="1020" t="s">
        <v>52</v>
      </c>
      <c r="B24" s="1021"/>
      <c r="C24" s="383" t="s">
        <v>404</v>
      </c>
      <c r="D24" s="384" t="s">
        <v>351</v>
      </c>
      <c r="E24" s="384" t="s">
        <v>321</v>
      </c>
      <c r="F24" s="384" t="s">
        <v>428</v>
      </c>
      <c r="G24" s="384" t="s">
        <v>264</v>
      </c>
      <c r="H24" s="384" t="s">
        <v>74</v>
      </c>
      <c r="I24" s="384" t="s">
        <v>12</v>
      </c>
      <c r="J24" s="384" t="s">
        <v>143</v>
      </c>
      <c r="K24" s="384" t="s">
        <v>421</v>
      </c>
      <c r="L24" s="385" t="s">
        <v>299</v>
      </c>
      <c r="M24" s="386" t="s">
        <v>431</v>
      </c>
    </row>
    <row r="25" spans="1:13" ht="13.5" customHeight="1">
      <c r="A25" s="1022" t="s">
        <v>438</v>
      </c>
      <c r="B25" s="1023"/>
      <c r="C25" s="387">
        <v>2287</v>
      </c>
      <c r="D25" s="387">
        <v>2245</v>
      </c>
      <c r="E25" s="387">
        <v>2109</v>
      </c>
      <c r="F25" s="387">
        <f>F26+F27</f>
        <v>2430</v>
      </c>
      <c r="G25" s="388">
        <f>G26+G27</f>
        <v>2150</v>
      </c>
      <c r="H25" s="388">
        <v>2133</v>
      </c>
      <c r="I25" s="388">
        <v>1863</v>
      </c>
      <c r="J25" s="388">
        <v>1733</v>
      </c>
      <c r="K25" s="388">
        <v>1770</v>
      </c>
      <c r="L25" s="389">
        <v>1676</v>
      </c>
      <c r="M25" s="390">
        <v>1630</v>
      </c>
    </row>
    <row r="26" spans="1:13" ht="13.5" customHeight="1">
      <c r="A26" s="1006" t="s">
        <v>159</v>
      </c>
      <c r="B26" s="1016"/>
      <c r="C26" s="391">
        <v>1192</v>
      </c>
      <c r="D26" s="391">
        <v>1116</v>
      </c>
      <c r="E26" s="391">
        <v>1084</v>
      </c>
      <c r="F26" s="391">
        <v>1232</v>
      </c>
      <c r="G26" s="392">
        <v>1126</v>
      </c>
      <c r="H26" s="392">
        <v>1163</v>
      </c>
      <c r="I26" s="392">
        <v>952</v>
      </c>
      <c r="J26" s="392">
        <v>914</v>
      </c>
      <c r="K26" s="392">
        <v>871</v>
      </c>
      <c r="L26" s="393">
        <v>841</v>
      </c>
      <c r="M26" s="394">
        <v>793</v>
      </c>
    </row>
    <row r="27" spans="1:13" ht="13.5" customHeight="1">
      <c r="A27" s="1017" t="s">
        <v>84</v>
      </c>
      <c r="B27" s="1018"/>
      <c r="C27" s="395">
        <v>1095</v>
      </c>
      <c r="D27" s="395">
        <v>1129</v>
      </c>
      <c r="E27" s="395">
        <v>1025</v>
      </c>
      <c r="F27" s="395">
        <v>1198</v>
      </c>
      <c r="G27" s="396">
        <v>1024</v>
      </c>
      <c r="H27" s="396">
        <v>970</v>
      </c>
      <c r="I27" s="396">
        <v>911</v>
      </c>
      <c r="J27" s="396">
        <v>819</v>
      </c>
      <c r="K27" s="396">
        <v>899</v>
      </c>
      <c r="L27" s="397">
        <v>835</v>
      </c>
      <c r="M27" s="398">
        <v>837</v>
      </c>
    </row>
    <row r="28" spans="1:13" ht="13.5" customHeight="1">
      <c r="A28" s="1017" t="s">
        <v>41</v>
      </c>
      <c r="B28" s="1018"/>
      <c r="C28" s="395">
        <v>399</v>
      </c>
      <c r="D28" s="395">
        <v>410</v>
      </c>
      <c r="E28" s="395">
        <v>371</v>
      </c>
      <c r="F28" s="395">
        <f>F30+F31+F32</f>
        <v>509</v>
      </c>
      <c r="G28" s="396">
        <f>G30+G31+G32</f>
        <v>438</v>
      </c>
      <c r="H28" s="396">
        <v>404</v>
      </c>
      <c r="I28" s="396">
        <v>421</v>
      </c>
      <c r="J28" s="396">
        <v>357</v>
      </c>
      <c r="K28" s="396">
        <v>415</v>
      </c>
      <c r="L28" s="397">
        <v>404</v>
      </c>
      <c r="M28" s="398">
        <v>394</v>
      </c>
    </row>
    <row r="29" spans="1:13" ht="13.5" customHeight="1">
      <c r="A29" s="1007" t="s">
        <v>158</v>
      </c>
      <c r="B29" s="1019"/>
      <c r="C29" s="399">
        <v>696</v>
      </c>
      <c r="D29" s="399">
        <v>719</v>
      </c>
      <c r="E29" s="399">
        <v>654</v>
      </c>
      <c r="F29" s="399">
        <v>689</v>
      </c>
      <c r="G29" s="400">
        <v>586</v>
      </c>
      <c r="H29" s="400">
        <v>566</v>
      </c>
      <c r="I29" s="400">
        <v>490</v>
      </c>
      <c r="J29" s="400">
        <v>462</v>
      </c>
      <c r="K29" s="400">
        <v>484</v>
      </c>
      <c r="L29" s="401">
        <v>431</v>
      </c>
      <c r="M29" s="402">
        <v>443</v>
      </c>
    </row>
    <row r="30" spans="1:13" ht="13.5" customHeight="1">
      <c r="A30" s="1006" t="s">
        <v>369</v>
      </c>
      <c r="B30" s="1016"/>
      <c r="C30" s="391">
        <v>195</v>
      </c>
      <c r="D30" s="391">
        <v>216</v>
      </c>
      <c r="E30" s="391">
        <v>224</v>
      </c>
      <c r="F30" s="391">
        <v>243</v>
      </c>
      <c r="G30" s="392">
        <v>263</v>
      </c>
      <c r="H30" s="392">
        <v>212</v>
      </c>
      <c r="I30" s="392">
        <v>223</v>
      </c>
      <c r="J30" s="392">
        <v>211</v>
      </c>
      <c r="K30" s="392">
        <v>254</v>
      </c>
      <c r="L30" s="393">
        <v>222</v>
      </c>
      <c r="M30" s="394">
        <v>224</v>
      </c>
    </row>
    <row r="31" spans="1:13" ht="13.5" customHeight="1">
      <c r="A31" s="1017" t="s">
        <v>200</v>
      </c>
      <c r="B31" s="1018"/>
      <c r="C31" s="395">
        <v>187</v>
      </c>
      <c r="D31" s="395">
        <v>183</v>
      </c>
      <c r="E31" s="395">
        <v>124</v>
      </c>
      <c r="F31" s="395">
        <v>239</v>
      </c>
      <c r="G31" s="396">
        <v>158</v>
      </c>
      <c r="H31" s="396">
        <v>185</v>
      </c>
      <c r="I31" s="396">
        <v>171</v>
      </c>
      <c r="J31" s="396">
        <v>131</v>
      </c>
      <c r="K31" s="396">
        <v>144</v>
      </c>
      <c r="L31" s="397">
        <v>174</v>
      </c>
      <c r="M31" s="398">
        <v>168</v>
      </c>
    </row>
    <row r="32" spans="1:13" ht="13.5" customHeight="1">
      <c r="A32" s="1007" t="s">
        <v>256</v>
      </c>
      <c r="B32" s="1019"/>
      <c r="C32" s="399">
        <v>17</v>
      </c>
      <c r="D32" s="399">
        <v>11</v>
      </c>
      <c r="E32" s="399">
        <v>23</v>
      </c>
      <c r="F32" s="399">
        <v>27</v>
      </c>
      <c r="G32" s="400">
        <v>17</v>
      </c>
      <c r="H32" s="400">
        <v>7</v>
      </c>
      <c r="I32" s="400">
        <v>27</v>
      </c>
      <c r="J32" s="400">
        <v>15</v>
      </c>
      <c r="K32" s="400">
        <v>17</v>
      </c>
      <c r="L32" s="401">
        <v>8</v>
      </c>
      <c r="M32" s="402">
        <v>2</v>
      </c>
    </row>
    <row r="33" spans="1:13" ht="13.5" customHeight="1">
      <c r="A33" s="1004" t="s">
        <v>267</v>
      </c>
      <c r="B33" s="1005"/>
      <c r="C33" s="404">
        <v>586</v>
      </c>
      <c r="D33" s="404">
        <v>607</v>
      </c>
      <c r="E33" s="404">
        <v>501</v>
      </c>
      <c r="F33" s="404">
        <f>SUM(F34:F42)</f>
        <v>599</v>
      </c>
      <c r="G33" s="405">
        <f>SUM(G34:G42)</f>
        <v>534</v>
      </c>
      <c r="H33" s="405">
        <v>516</v>
      </c>
      <c r="I33" s="405">
        <v>439</v>
      </c>
      <c r="J33" s="405">
        <v>388</v>
      </c>
      <c r="K33" s="405">
        <v>444</v>
      </c>
      <c r="L33" s="406">
        <v>387</v>
      </c>
      <c r="M33" s="407">
        <v>385</v>
      </c>
    </row>
    <row r="34" spans="1:13" ht="13.5" customHeight="1">
      <c r="A34" s="992" t="s">
        <v>60</v>
      </c>
      <c r="B34" s="408" t="s">
        <v>306</v>
      </c>
      <c r="C34" s="409">
        <v>136</v>
      </c>
      <c r="D34" s="409">
        <v>113</v>
      </c>
      <c r="E34" s="409">
        <v>118</v>
      </c>
      <c r="F34" s="994">
        <v>321</v>
      </c>
      <c r="G34" s="996">
        <v>212</v>
      </c>
      <c r="H34" s="998">
        <v>182</v>
      </c>
      <c r="I34" s="998">
        <v>159</v>
      </c>
      <c r="J34" s="998">
        <v>153</v>
      </c>
      <c r="K34" s="998">
        <v>157</v>
      </c>
      <c r="L34" s="1000">
        <v>156</v>
      </c>
      <c r="M34" s="1002">
        <v>165</v>
      </c>
    </row>
    <row r="35" spans="1:13" ht="13.5" customHeight="1">
      <c r="A35" s="992"/>
      <c r="B35" s="410" t="s">
        <v>132</v>
      </c>
      <c r="C35" s="395">
        <v>25</v>
      </c>
      <c r="D35" s="395">
        <v>11</v>
      </c>
      <c r="E35" s="395">
        <v>11</v>
      </c>
      <c r="F35" s="994"/>
      <c r="G35" s="996"/>
      <c r="H35" s="998"/>
      <c r="I35" s="998"/>
      <c r="J35" s="998"/>
      <c r="K35" s="998"/>
      <c r="L35" s="1000"/>
      <c r="M35" s="1002"/>
    </row>
    <row r="36" spans="1:13" ht="13.5" customHeight="1">
      <c r="A36" s="992"/>
      <c r="B36" s="411" t="s">
        <v>170</v>
      </c>
      <c r="C36" s="412">
        <v>60</v>
      </c>
      <c r="D36" s="412">
        <v>80</v>
      </c>
      <c r="E36" s="412">
        <v>52</v>
      </c>
      <c r="F36" s="994"/>
      <c r="G36" s="996"/>
      <c r="H36" s="998"/>
      <c r="I36" s="998"/>
      <c r="J36" s="998"/>
      <c r="K36" s="998"/>
      <c r="L36" s="1000"/>
      <c r="M36" s="1002"/>
    </row>
    <row r="37" spans="1:13" ht="13.5" customHeight="1">
      <c r="A37" s="1004" t="s">
        <v>257</v>
      </c>
      <c r="B37" s="1005"/>
      <c r="C37" s="404">
        <v>79</v>
      </c>
      <c r="D37" s="404">
        <v>91</v>
      </c>
      <c r="E37" s="404">
        <v>67</v>
      </c>
      <c r="F37" s="404">
        <v>64</v>
      </c>
      <c r="G37" s="405">
        <v>64</v>
      </c>
      <c r="H37" s="405">
        <v>69</v>
      </c>
      <c r="I37" s="405">
        <v>77</v>
      </c>
      <c r="J37" s="405">
        <v>66</v>
      </c>
      <c r="K37" s="405">
        <v>70</v>
      </c>
      <c r="L37" s="406">
        <v>58</v>
      </c>
      <c r="M37" s="407">
        <v>38</v>
      </c>
    </row>
    <row r="38" spans="1:13" ht="13.5" customHeight="1">
      <c r="A38" s="403" t="s">
        <v>389</v>
      </c>
      <c r="B38" s="413" t="s">
        <v>227</v>
      </c>
      <c r="C38" s="404">
        <v>27</v>
      </c>
      <c r="D38" s="404">
        <v>61</v>
      </c>
      <c r="E38" s="404">
        <v>50</v>
      </c>
      <c r="F38" s="414" t="s">
        <v>37</v>
      </c>
      <c r="G38" s="415" t="s">
        <v>37</v>
      </c>
      <c r="H38" s="415" t="s">
        <v>37</v>
      </c>
      <c r="I38" s="415" t="s">
        <v>37</v>
      </c>
      <c r="J38" s="415" t="s">
        <v>37</v>
      </c>
      <c r="K38" s="415" t="s">
        <v>37</v>
      </c>
      <c r="L38" s="416" t="s">
        <v>37</v>
      </c>
      <c r="M38" s="417"/>
    </row>
    <row r="39" spans="1:13" ht="13.5" customHeight="1">
      <c r="A39" s="1006" t="s">
        <v>311</v>
      </c>
      <c r="B39" s="426" t="s">
        <v>384</v>
      </c>
      <c r="C39" s="409">
        <v>84</v>
      </c>
      <c r="D39" s="409">
        <v>114</v>
      </c>
      <c r="E39" s="409">
        <v>87</v>
      </c>
      <c r="F39" s="1008">
        <v>126</v>
      </c>
      <c r="G39" s="1010">
        <v>177</v>
      </c>
      <c r="H39" s="1012">
        <v>193</v>
      </c>
      <c r="I39" s="1012">
        <v>132</v>
      </c>
      <c r="J39" s="1012">
        <v>122</v>
      </c>
      <c r="K39" s="1012">
        <v>132</v>
      </c>
      <c r="L39" s="1014">
        <v>124</v>
      </c>
      <c r="M39" s="990">
        <v>106</v>
      </c>
    </row>
    <row r="40" spans="1:13" ht="13.5" customHeight="1">
      <c r="A40" s="1007"/>
      <c r="B40" s="427" t="s">
        <v>469</v>
      </c>
      <c r="C40" s="419">
        <v>66</v>
      </c>
      <c r="D40" s="419">
        <v>51</v>
      </c>
      <c r="E40" s="419">
        <v>45</v>
      </c>
      <c r="F40" s="1009"/>
      <c r="G40" s="1011"/>
      <c r="H40" s="1013"/>
      <c r="I40" s="1013"/>
      <c r="J40" s="1013"/>
      <c r="K40" s="1013"/>
      <c r="L40" s="1015"/>
      <c r="M40" s="991"/>
    </row>
    <row r="41" spans="1:13" ht="13.5" customHeight="1">
      <c r="A41" s="992" t="s">
        <v>33</v>
      </c>
      <c r="B41" s="408" t="s">
        <v>475</v>
      </c>
      <c r="C41" s="409">
        <v>92</v>
      </c>
      <c r="D41" s="409">
        <v>55</v>
      </c>
      <c r="E41" s="409">
        <v>46</v>
      </c>
      <c r="F41" s="994">
        <v>88</v>
      </c>
      <c r="G41" s="996">
        <v>81</v>
      </c>
      <c r="H41" s="998">
        <v>72</v>
      </c>
      <c r="I41" s="998">
        <v>71</v>
      </c>
      <c r="J41" s="998">
        <v>47</v>
      </c>
      <c r="K41" s="998">
        <v>85</v>
      </c>
      <c r="L41" s="1000">
        <v>49</v>
      </c>
      <c r="M41" s="1002">
        <v>76</v>
      </c>
    </row>
    <row r="42" spans="1:14" ht="13.5">
      <c r="A42" s="993"/>
      <c r="B42" s="420" t="s">
        <v>427</v>
      </c>
      <c r="C42" s="421">
        <v>17</v>
      </c>
      <c r="D42" s="421">
        <v>31</v>
      </c>
      <c r="E42" s="421">
        <v>25</v>
      </c>
      <c r="F42" s="995"/>
      <c r="G42" s="997"/>
      <c r="H42" s="999"/>
      <c r="I42" s="999"/>
      <c r="J42" s="999"/>
      <c r="K42" s="999"/>
      <c r="L42" s="1001"/>
      <c r="M42" s="1003"/>
      <c r="N42" s="375"/>
    </row>
    <row r="43" spans="1:7" ht="16.5" customHeight="1">
      <c r="A43" s="244" t="s">
        <v>154</v>
      </c>
      <c r="C43" s="6"/>
      <c r="D43" s="6"/>
      <c r="E43" s="6"/>
      <c r="F43" s="6"/>
      <c r="G43" s="428"/>
    </row>
  </sheetData>
  <sheetProtection/>
  <mergeCells count="76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A14"/>
    <mergeCell ref="F12:F14"/>
    <mergeCell ref="G12:G14"/>
    <mergeCell ref="H12:H14"/>
    <mergeCell ref="I12:I14"/>
    <mergeCell ref="J12:J14"/>
    <mergeCell ref="K12:K14"/>
    <mergeCell ref="L12:L14"/>
    <mergeCell ref="M12:M14"/>
    <mergeCell ref="A15:B15"/>
    <mergeCell ref="A17:A18"/>
    <mergeCell ref="F17:F18"/>
    <mergeCell ref="G17:G18"/>
    <mergeCell ref="H17:H18"/>
    <mergeCell ref="I17:I18"/>
    <mergeCell ref="J17:J18"/>
    <mergeCell ref="K17:K18"/>
    <mergeCell ref="L17:L18"/>
    <mergeCell ref="M17:M18"/>
    <mergeCell ref="A19:A20"/>
    <mergeCell ref="F19:F20"/>
    <mergeCell ref="G19:G20"/>
    <mergeCell ref="H19:H20"/>
    <mergeCell ref="I19:I20"/>
    <mergeCell ref="J19:J20"/>
    <mergeCell ref="K19:K20"/>
    <mergeCell ref="L19:L20"/>
    <mergeCell ref="M19:M20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A36"/>
    <mergeCell ref="F34:F36"/>
    <mergeCell ref="G34:G36"/>
    <mergeCell ref="H34:H36"/>
    <mergeCell ref="I34:I36"/>
    <mergeCell ref="J34:J36"/>
    <mergeCell ref="K34:K36"/>
    <mergeCell ref="L34:L36"/>
    <mergeCell ref="M34:M36"/>
    <mergeCell ref="A37:B37"/>
    <mergeCell ref="A39:A40"/>
    <mergeCell ref="F39:F40"/>
    <mergeCell ref="G39:G40"/>
    <mergeCell ref="H39:H40"/>
    <mergeCell ref="I39:I40"/>
    <mergeCell ref="J39:J40"/>
    <mergeCell ref="K39:K40"/>
    <mergeCell ref="L39:L40"/>
    <mergeCell ref="M39:M40"/>
    <mergeCell ref="A41:A42"/>
    <mergeCell ref="F41:F42"/>
    <mergeCell ref="G41:G42"/>
    <mergeCell ref="H41:H42"/>
    <mergeCell ref="I41:I42"/>
    <mergeCell ref="J41:J42"/>
    <mergeCell ref="K41:K42"/>
    <mergeCell ref="L41:L42"/>
    <mergeCell ref="M41:M42"/>
  </mergeCells>
  <printOptions/>
  <pageMargins left="0.984251968503937" right="0.6299212598425197" top="0.5905511811023623" bottom="0.3937007874015748" header="0.5118110236220472" footer="0.1968503937007874"/>
  <pageSetup horizontalDpi="600" verticalDpi="600" orientation="landscape" paperSize="9" scale="97" r:id="rId1"/>
  <headerFooter alignWithMargins="0">
    <oddFooter>&amp;L&amp;"ＭＳ Ｐ明朝,標準"&amp;10－１４－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Normal="80" zoomScaleSheetLayoutView="100" zoomScalePageLayoutView="0" workbookViewId="0" topLeftCell="A1">
      <selection activeCell="D1" sqref="D1:O16384"/>
    </sheetView>
  </sheetViews>
  <sheetFormatPr defaultColWidth="9.00390625" defaultRowHeight="13.5"/>
  <cols>
    <col min="1" max="1" width="2.625" style="1" customWidth="1"/>
    <col min="2" max="2" width="23.625" style="1" customWidth="1"/>
    <col min="3" max="3" width="2.50390625" style="1" customWidth="1"/>
    <col min="4" max="15" width="9.75390625" style="1" customWidth="1"/>
    <col min="16" max="16384" width="9.00390625" style="1" customWidth="1"/>
  </cols>
  <sheetData>
    <row r="1" spans="1:15" ht="16.5" customHeight="1">
      <c r="A1" s="167" t="s">
        <v>430</v>
      </c>
      <c r="B1" s="168"/>
      <c r="C1" s="168"/>
      <c r="D1" s="168"/>
      <c r="K1" s="380"/>
      <c r="L1" s="380"/>
      <c r="M1" s="380"/>
      <c r="N1" s="380"/>
      <c r="O1" s="380" t="s">
        <v>373</v>
      </c>
    </row>
    <row r="2" spans="1:15" ht="16.5" customHeight="1">
      <c r="A2" s="962" t="s">
        <v>367</v>
      </c>
      <c r="B2" s="973"/>
      <c r="C2" s="963"/>
      <c r="D2" s="1049" t="s">
        <v>237</v>
      </c>
      <c r="E2" s="1044" t="s">
        <v>184</v>
      </c>
      <c r="F2" s="1044" t="s">
        <v>381</v>
      </c>
      <c r="G2" s="1044" t="s">
        <v>416</v>
      </c>
      <c r="H2" s="1044" t="s">
        <v>346</v>
      </c>
      <c r="I2" s="1044" t="s">
        <v>234</v>
      </c>
      <c r="J2" s="1044" t="s">
        <v>42</v>
      </c>
      <c r="K2" s="1044" t="s">
        <v>71</v>
      </c>
      <c r="L2" s="973" t="s">
        <v>233</v>
      </c>
      <c r="M2" s="973"/>
      <c r="N2" s="1045" t="s">
        <v>428</v>
      </c>
      <c r="O2" s="1047" t="s">
        <v>421</v>
      </c>
    </row>
    <row r="3" spans="1:15" ht="16.5" customHeight="1">
      <c r="A3" s="966"/>
      <c r="B3" s="985"/>
      <c r="C3" s="967"/>
      <c r="D3" s="1050"/>
      <c r="E3" s="951"/>
      <c r="F3" s="951"/>
      <c r="G3" s="951"/>
      <c r="H3" s="951"/>
      <c r="I3" s="951"/>
      <c r="J3" s="951"/>
      <c r="K3" s="951"/>
      <c r="L3" s="429" t="s">
        <v>328</v>
      </c>
      <c r="M3" s="347" t="s">
        <v>174</v>
      </c>
      <c r="N3" s="1046"/>
      <c r="O3" s="1048"/>
    </row>
    <row r="4" spans="1:15" ht="15.75" customHeight="1">
      <c r="A4" s="1040" t="s">
        <v>69</v>
      </c>
      <c r="B4" s="1041"/>
      <c r="C4" s="430"/>
      <c r="D4" s="431"/>
      <c r="E4" s="432"/>
      <c r="F4" s="432"/>
      <c r="G4" s="432"/>
      <c r="H4" s="432"/>
      <c r="I4" s="432"/>
      <c r="J4" s="432"/>
      <c r="K4" s="432"/>
      <c r="L4" s="433"/>
      <c r="M4" s="434"/>
      <c r="N4" s="435"/>
      <c r="O4" s="436"/>
    </row>
    <row r="5" spans="1:15" ht="16.5" customHeight="1">
      <c r="A5" s="1042" t="s">
        <v>273</v>
      </c>
      <c r="B5" s="1043"/>
      <c r="C5" s="437"/>
      <c r="D5" s="282">
        <v>25686</v>
      </c>
      <c r="E5" s="438">
        <v>25379</v>
      </c>
      <c r="F5" s="438">
        <v>27265</v>
      </c>
      <c r="G5" s="438">
        <v>26697</v>
      </c>
      <c r="H5" s="438">
        <v>27481</v>
      </c>
      <c r="I5" s="438">
        <v>26703</v>
      </c>
      <c r="J5" s="438">
        <v>26395</v>
      </c>
      <c r="K5" s="438">
        <v>26978</v>
      </c>
      <c r="L5" s="282">
        <v>25729</v>
      </c>
      <c r="M5" s="439">
        <v>2424</v>
      </c>
      <c r="N5" s="440">
        <f>SUM(N6:N24)</f>
        <v>26108</v>
      </c>
      <c r="O5" s="441">
        <f>SUM(O6:O24)</f>
        <v>24326</v>
      </c>
    </row>
    <row r="6" spans="1:15" ht="16.5" customHeight="1">
      <c r="A6" s="1024" t="s">
        <v>372</v>
      </c>
      <c r="B6" s="1025"/>
      <c r="C6" s="442"/>
      <c r="D6" s="443">
        <v>10019</v>
      </c>
      <c r="E6" s="444">
        <v>8543</v>
      </c>
      <c r="F6" s="444">
        <v>7577</v>
      </c>
      <c r="G6" s="444">
        <v>5651</v>
      </c>
      <c r="H6" s="444">
        <v>4803</v>
      </c>
      <c r="I6" s="444">
        <v>4553</v>
      </c>
      <c r="J6" s="444">
        <v>3796</v>
      </c>
      <c r="K6" s="444">
        <v>3424</v>
      </c>
      <c r="L6" s="443">
        <v>2822</v>
      </c>
      <c r="M6" s="445">
        <v>613</v>
      </c>
      <c r="N6" s="446">
        <v>2996</v>
      </c>
      <c r="O6" s="447">
        <v>2586</v>
      </c>
    </row>
    <row r="7" spans="1:15" ht="16.5" customHeight="1">
      <c r="A7" s="1026" t="s">
        <v>224</v>
      </c>
      <c r="B7" s="1027"/>
      <c r="C7" s="448"/>
      <c r="D7" s="295">
        <v>336</v>
      </c>
      <c r="E7" s="449">
        <v>111</v>
      </c>
      <c r="F7" s="449">
        <v>104</v>
      </c>
      <c r="G7" s="449">
        <v>99</v>
      </c>
      <c r="H7" s="449">
        <v>109</v>
      </c>
      <c r="I7" s="449">
        <v>121</v>
      </c>
      <c r="J7" s="449">
        <v>100</v>
      </c>
      <c r="K7" s="449">
        <v>89</v>
      </c>
      <c r="L7" s="295">
        <v>72</v>
      </c>
      <c r="M7" s="450">
        <v>12</v>
      </c>
      <c r="N7" s="451">
        <v>39</v>
      </c>
      <c r="O7" s="452">
        <v>81</v>
      </c>
    </row>
    <row r="8" spans="1:15" ht="16.5" customHeight="1">
      <c r="A8" s="1036" t="s">
        <v>59</v>
      </c>
      <c r="B8" s="1037"/>
      <c r="C8" s="453"/>
      <c r="D8" s="454">
        <v>12</v>
      </c>
      <c r="E8" s="455">
        <v>9</v>
      </c>
      <c r="F8" s="455">
        <v>2</v>
      </c>
      <c r="G8" s="455">
        <v>3</v>
      </c>
      <c r="H8" s="455">
        <v>2</v>
      </c>
      <c r="I8" s="455">
        <v>1</v>
      </c>
      <c r="J8" s="455">
        <v>2</v>
      </c>
      <c r="K8" s="455">
        <v>2</v>
      </c>
      <c r="L8" s="454">
        <v>1</v>
      </c>
      <c r="M8" s="456">
        <v>7</v>
      </c>
      <c r="N8" s="457">
        <v>8</v>
      </c>
      <c r="O8" s="458">
        <v>11</v>
      </c>
    </row>
    <row r="9" spans="1:15" ht="16.5" customHeight="1">
      <c r="A9" s="1024" t="s">
        <v>354</v>
      </c>
      <c r="B9" s="1025"/>
      <c r="C9" s="442"/>
      <c r="D9" s="443">
        <v>138</v>
      </c>
      <c r="E9" s="444">
        <v>127</v>
      </c>
      <c r="F9" s="444">
        <v>55</v>
      </c>
      <c r="G9" s="444">
        <v>57</v>
      </c>
      <c r="H9" s="444">
        <v>59</v>
      </c>
      <c r="I9" s="444">
        <v>86</v>
      </c>
      <c r="J9" s="444">
        <v>74</v>
      </c>
      <c r="K9" s="444">
        <v>12</v>
      </c>
      <c r="L9" s="443">
        <v>11</v>
      </c>
      <c r="M9" s="445">
        <v>2</v>
      </c>
      <c r="N9" s="446">
        <v>14</v>
      </c>
      <c r="O9" s="447">
        <v>5</v>
      </c>
    </row>
    <row r="10" spans="1:15" ht="16.5" customHeight="1">
      <c r="A10" s="1026" t="s">
        <v>262</v>
      </c>
      <c r="B10" s="1027"/>
      <c r="C10" s="448"/>
      <c r="D10" s="295">
        <v>1646</v>
      </c>
      <c r="E10" s="449">
        <v>1540</v>
      </c>
      <c r="F10" s="449">
        <v>1624</v>
      </c>
      <c r="G10" s="449">
        <v>2224</v>
      </c>
      <c r="H10" s="449">
        <v>2963</v>
      </c>
      <c r="I10" s="449">
        <v>2430</v>
      </c>
      <c r="J10" s="449">
        <v>2506</v>
      </c>
      <c r="K10" s="449">
        <v>2998</v>
      </c>
      <c r="L10" s="295">
        <v>3247</v>
      </c>
      <c r="M10" s="450">
        <v>304</v>
      </c>
      <c r="N10" s="451">
        <v>2655</v>
      </c>
      <c r="O10" s="452">
        <v>1939</v>
      </c>
    </row>
    <row r="11" spans="1:17" ht="16.5" customHeight="1">
      <c r="A11" s="1036" t="s">
        <v>375</v>
      </c>
      <c r="B11" s="1037"/>
      <c r="C11" s="453"/>
      <c r="D11" s="454">
        <v>3797</v>
      </c>
      <c r="E11" s="455">
        <v>4151</v>
      </c>
      <c r="F11" s="455">
        <v>5479</v>
      </c>
      <c r="G11" s="455">
        <v>5055</v>
      </c>
      <c r="H11" s="455">
        <v>5205</v>
      </c>
      <c r="I11" s="455">
        <v>5351</v>
      </c>
      <c r="J11" s="455">
        <v>5497</v>
      </c>
      <c r="K11" s="455">
        <v>5015</v>
      </c>
      <c r="L11" s="454">
        <v>4422</v>
      </c>
      <c r="M11" s="456">
        <v>404</v>
      </c>
      <c r="N11" s="457">
        <v>3923</v>
      </c>
      <c r="O11" s="458">
        <v>3439</v>
      </c>
      <c r="Q11" s="459"/>
    </row>
    <row r="12" spans="1:15" ht="16.5" customHeight="1">
      <c r="A12" s="1038" t="s">
        <v>347</v>
      </c>
      <c r="B12" s="1039"/>
      <c r="C12" s="460"/>
      <c r="D12" s="443">
        <v>137</v>
      </c>
      <c r="E12" s="444">
        <v>127</v>
      </c>
      <c r="F12" s="444">
        <v>144</v>
      </c>
      <c r="G12" s="444">
        <v>160</v>
      </c>
      <c r="H12" s="444">
        <v>165</v>
      </c>
      <c r="I12" s="444">
        <v>185</v>
      </c>
      <c r="J12" s="444">
        <v>194</v>
      </c>
      <c r="K12" s="444">
        <v>184</v>
      </c>
      <c r="L12" s="443">
        <v>187</v>
      </c>
      <c r="M12" s="445">
        <v>4</v>
      </c>
      <c r="N12" s="446">
        <v>161</v>
      </c>
      <c r="O12" s="447">
        <v>162</v>
      </c>
    </row>
    <row r="13" spans="1:15" ht="16.5" customHeight="1">
      <c r="A13" s="1026" t="s">
        <v>209</v>
      </c>
      <c r="B13" s="1027"/>
      <c r="C13" s="448" t="s">
        <v>57</v>
      </c>
      <c r="D13" s="295" t="s">
        <v>144</v>
      </c>
      <c r="E13" s="449" t="s">
        <v>144</v>
      </c>
      <c r="F13" s="449" t="s">
        <v>144</v>
      </c>
      <c r="G13" s="449" t="s">
        <v>144</v>
      </c>
      <c r="H13" s="449" t="s">
        <v>144</v>
      </c>
      <c r="I13" s="449" t="s">
        <v>144</v>
      </c>
      <c r="J13" s="449" t="s">
        <v>144</v>
      </c>
      <c r="K13" s="449" t="s">
        <v>144</v>
      </c>
      <c r="L13" s="306" t="s">
        <v>144</v>
      </c>
      <c r="M13" s="450" t="s">
        <v>144</v>
      </c>
      <c r="N13" s="451">
        <v>116</v>
      </c>
      <c r="O13" s="452">
        <v>117</v>
      </c>
    </row>
    <row r="14" spans="1:15" ht="16.5" customHeight="1">
      <c r="A14" s="1026" t="s">
        <v>216</v>
      </c>
      <c r="B14" s="1027"/>
      <c r="C14" s="448" t="s">
        <v>57</v>
      </c>
      <c r="D14" s="295">
        <v>1227</v>
      </c>
      <c r="E14" s="449">
        <v>1347</v>
      </c>
      <c r="F14" s="449">
        <v>1398</v>
      </c>
      <c r="G14" s="449">
        <v>1306</v>
      </c>
      <c r="H14" s="449">
        <v>1227</v>
      </c>
      <c r="I14" s="449">
        <v>1181</v>
      </c>
      <c r="J14" s="449">
        <v>1109</v>
      </c>
      <c r="K14" s="449">
        <v>1043</v>
      </c>
      <c r="L14" s="295">
        <v>974</v>
      </c>
      <c r="M14" s="450">
        <v>86</v>
      </c>
      <c r="N14" s="451">
        <v>725</v>
      </c>
      <c r="O14" s="452">
        <v>773</v>
      </c>
    </row>
    <row r="15" spans="1:15" ht="16.5" customHeight="1">
      <c r="A15" s="1026" t="s">
        <v>289</v>
      </c>
      <c r="B15" s="1027"/>
      <c r="C15" s="448" t="s">
        <v>57</v>
      </c>
      <c r="D15" s="295">
        <v>3745</v>
      </c>
      <c r="E15" s="449">
        <v>4241</v>
      </c>
      <c r="F15" s="449">
        <v>4779</v>
      </c>
      <c r="G15" s="449">
        <v>5589</v>
      </c>
      <c r="H15" s="449">
        <v>5848</v>
      </c>
      <c r="I15" s="449">
        <v>5436</v>
      </c>
      <c r="J15" s="449">
        <v>5263</v>
      </c>
      <c r="K15" s="449">
        <v>5575</v>
      </c>
      <c r="L15" s="295">
        <v>5022</v>
      </c>
      <c r="M15" s="450">
        <v>313</v>
      </c>
      <c r="N15" s="451">
        <v>4067</v>
      </c>
      <c r="O15" s="452">
        <v>3508</v>
      </c>
    </row>
    <row r="16" spans="1:15" ht="16.5" customHeight="1">
      <c r="A16" s="1026" t="s">
        <v>199</v>
      </c>
      <c r="B16" s="1027"/>
      <c r="C16" s="448"/>
      <c r="D16" s="1034">
        <v>338</v>
      </c>
      <c r="E16" s="1035">
        <v>408</v>
      </c>
      <c r="F16" s="449">
        <v>407</v>
      </c>
      <c r="G16" s="449">
        <v>466</v>
      </c>
      <c r="H16" s="449">
        <v>568</v>
      </c>
      <c r="I16" s="449">
        <v>607</v>
      </c>
      <c r="J16" s="449">
        <v>616</v>
      </c>
      <c r="K16" s="449">
        <v>577</v>
      </c>
      <c r="L16" s="295">
        <v>525</v>
      </c>
      <c r="M16" s="450">
        <v>23</v>
      </c>
      <c r="N16" s="451">
        <v>494</v>
      </c>
      <c r="O16" s="452">
        <v>465</v>
      </c>
    </row>
    <row r="17" spans="1:15" ht="16.5" customHeight="1">
      <c r="A17" s="1026" t="s">
        <v>417</v>
      </c>
      <c r="B17" s="1027"/>
      <c r="C17" s="448"/>
      <c r="D17" s="1034"/>
      <c r="E17" s="1035"/>
      <c r="F17" s="449">
        <v>44</v>
      </c>
      <c r="G17" s="449">
        <v>65</v>
      </c>
      <c r="H17" s="449">
        <v>56</v>
      </c>
      <c r="I17" s="449">
        <v>63</v>
      </c>
      <c r="J17" s="449">
        <v>82</v>
      </c>
      <c r="K17" s="449">
        <v>86</v>
      </c>
      <c r="L17" s="295">
        <v>92</v>
      </c>
      <c r="M17" s="450" t="s">
        <v>144</v>
      </c>
      <c r="N17" s="451">
        <v>109</v>
      </c>
      <c r="O17" s="452">
        <v>231</v>
      </c>
    </row>
    <row r="18" spans="1:15" ht="16.5" customHeight="1">
      <c r="A18" s="1026" t="s">
        <v>408</v>
      </c>
      <c r="B18" s="1027"/>
      <c r="C18" s="448" t="s">
        <v>57</v>
      </c>
      <c r="D18" s="295" t="s">
        <v>144</v>
      </c>
      <c r="E18" s="449" t="s">
        <v>144</v>
      </c>
      <c r="F18" s="449" t="s">
        <v>144</v>
      </c>
      <c r="G18" s="449" t="s">
        <v>144</v>
      </c>
      <c r="H18" s="449" t="s">
        <v>144</v>
      </c>
      <c r="I18" s="449" t="s">
        <v>144</v>
      </c>
      <c r="J18" s="449" t="s">
        <v>144</v>
      </c>
      <c r="K18" s="449" t="s">
        <v>144</v>
      </c>
      <c r="L18" s="306" t="s">
        <v>144</v>
      </c>
      <c r="M18" s="450" t="s">
        <v>144</v>
      </c>
      <c r="N18" s="451">
        <v>1423</v>
      </c>
      <c r="O18" s="452">
        <v>1528</v>
      </c>
    </row>
    <row r="19" spans="1:15" ht="16.5" customHeight="1">
      <c r="A19" s="1026" t="s">
        <v>316</v>
      </c>
      <c r="B19" s="1027"/>
      <c r="C19" s="448" t="s">
        <v>57</v>
      </c>
      <c r="D19" s="295" t="s">
        <v>144</v>
      </c>
      <c r="E19" s="449" t="s">
        <v>144</v>
      </c>
      <c r="F19" s="449" t="s">
        <v>144</v>
      </c>
      <c r="G19" s="449" t="s">
        <v>144</v>
      </c>
      <c r="H19" s="449" t="s">
        <v>144</v>
      </c>
      <c r="I19" s="449" t="s">
        <v>144</v>
      </c>
      <c r="J19" s="449" t="s">
        <v>144</v>
      </c>
      <c r="K19" s="449" t="s">
        <v>144</v>
      </c>
      <c r="L19" s="306" t="s">
        <v>144</v>
      </c>
      <c r="M19" s="450" t="s">
        <v>144</v>
      </c>
      <c r="N19" s="451">
        <v>3099</v>
      </c>
      <c r="O19" s="452">
        <v>3650</v>
      </c>
    </row>
    <row r="20" spans="1:15" ht="16.5" customHeight="1">
      <c r="A20" s="1026" t="s">
        <v>466</v>
      </c>
      <c r="B20" s="1027"/>
      <c r="C20" s="448" t="s">
        <v>57</v>
      </c>
      <c r="D20" s="295" t="s">
        <v>144</v>
      </c>
      <c r="E20" s="449" t="s">
        <v>144</v>
      </c>
      <c r="F20" s="449" t="s">
        <v>144</v>
      </c>
      <c r="G20" s="449" t="s">
        <v>144</v>
      </c>
      <c r="H20" s="449" t="s">
        <v>144</v>
      </c>
      <c r="I20" s="449" t="s">
        <v>144</v>
      </c>
      <c r="J20" s="449" t="s">
        <v>144</v>
      </c>
      <c r="K20" s="449" t="s">
        <v>144</v>
      </c>
      <c r="L20" s="306" t="s">
        <v>144</v>
      </c>
      <c r="M20" s="450" t="s">
        <v>144</v>
      </c>
      <c r="N20" s="451">
        <v>1202</v>
      </c>
      <c r="O20" s="452">
        <v>1201</v>
      </c>
    </row>
    <row r="21" spans="1:15" ht="16.5" customHeight="1">
      <c r="A21" s="1026" t="s">
        <v>437</v>
      </c>
      <c r="B21" s="1027"/>
      <c r="C21" s="448" t="s">
        <v>57</v>
      </c>
      <c r="D21" s="295" t="s">
        <v>144</v>
      </c>
      <c r="E21" s="449" t="s">
        <v>144</v>
      </c>
      <c r="F21" s="449" t="s">
        <v>144</v>
      </c>
      <c r="G21" s="449" t="s">
        <v>144</v>
      </c>
      <c r="H21" s="449" t="s">
        <v>144</v>
      </c>
      <c r="I21" s="449" t="s">
        <v>144</v>
      </c>
      <c r="J21" s="449" t="s">
        <v>144</v>
      </c>
      <c r="K21" s="449" t="s">
        <v>144</v>
      </c>
      <c r="L21" s="306" t="s">
        <v>144</v>
      </c>
      <c r="M21" s="450" t="s">
        <v>144</v>
      </c>
      <c r="N21" s="451">
        <v>519</v>
      </c>
      <c r="O21" s="452">
        <v>304</v>
      </c>
    </row>
    <row r="22" spans="1:15" ht="16.5" customHeight="1">
      <c r="A22" s="1028" t="s">
        <v>13</v>
      </c>
      <c r="B22" s="1029"/>
      <c r="C22" s="461"/>
      <c r="D22" s="295">
        <v>3637</v>
      </c>
      <c r="E22" s="449">
        <v>4035</v>
      </c>
      <c r="F22" s="449">
        <v>4845</v>
      </c>
      <c r="G22" s="449">
        <v>5208</v>
      </c>
      <c r="H22" s="449">
        <v>5630</v>
      </c>
      <c r="I22" s="449">
        <v>5857</v>
      </c>
      <c r="J22" s="449">
        <v>6432</v>
      </c>
      <c r="K22" s="449">
        <v>7039</v>
      </c>
      <c r="L22" s="295">
        <v>7449</v>
      </c>
      <c r="M22" s="450">
        <v>562</v>
      </c>
      <c r="N22" s="451">
        <v>3095</v>
      </c>
      <c r="O22" s="452">
        <v>2698</v>
      </c>
    </row>
    <row r="23" spans="1:15" ht="16.5" customHeight="1">
      <c r="A23" s="1030" t="s">
        <v>279</v>
      </c>
      <c r="B23" s="1031"/>
      <c r="C23" s="462"/>
      <c r="D23" s="454">
        <v>649</v>
      </c>
      <c r="E23" s="455">
        <v>728</v>
      </c>
      <c r="F23" s="455">
        <v>798</v>
      </c>
      <c r="G23" s="455">
        <v>797</v>
      </c>
      <c r="H23" s="455">
        <v>834</v>
      </c>
      <c r="I23" s="455">
        <v>803</v>
      </c>
      <c r="J23" s="455">
        <v>713</v>
      </c>
      <c r="K23" s="455">
        <v>845</v>
      </c>
      <c r="L23" s="454">
        <v>841</v>
      </c>
      <c r="M23" s="456">
        <v>89</v>
      </c>
      <c r="N23" s="457">
        <v>972</v>
      </c>
      <c r="O23" s="458">
        <v>941</v>
      </c>
    </row>
    <row r="24" spans="1:15" ht="16.5" customHeight="1">
      <c r="A24" s="1032" t="s">
        <v>157</v>
      </c>
      <c r="B24" s="1033"/>
      <c r="C24" s="463"/>
      <c r="D24" s="464">
        <v>5</v>
      </c>
      <c r="E24" s="465">
        <v>12</v>
      </c>
      <c r="F24" s="465">
        <v>9</v>
      </c>
      <c r="G24" s="465">
        <v>17</v>
      </c>
      <c r="H24" s="465">
        <v>12</v>
      </c>
      <c r="I24" s="465">
        <v>29</v>
      </c>
      <c r="J24" s="465">
        <v>11</v>
      </c>
      <c r="K24" s="465">
        <v>89</v>
      </c>
      <c r="L24" s="464">
        <v>64</v>
      </c>
      <c r="M24" s="466">
        <v>5</v>
      </c>
      <c r="N24" s="467">
        <v>491</v>
      </c>
      <c r="O24" s="468">
        <v>687</v>
      </c>
    </row>
    <row r="25" spans="1:15" ht="14.25" customHeight="1">
      <c r="A25" s="1024" t="s">
        <v>69</v>
      </c>
      <c r="B25" s="1025"/>
      <c r="C25" s="442"/>
      <c r="D25" s="443"/>
      <c r="E25" s="444"/>
      <c r="F25" s="444"/>
      <c r="G25" s="444"/>
      <c r="H25" s="444"/>
      <c r="I25" s="444"/>
      <c r="J25" s="444"/>
      <c r="K25" s="444"/>
      <c r="L25" s="443"/>
      <c r="M25" s="445"/>
      <c r="N25" s="446"/>
      <c r="O25" s="447"/>
    </row>
    <row r="26" spans="1:15" ht="16.5" customHeight="1">
      <c r="A26" s="469"/>
      <c r="B26" s="470" t="s">
        <v>360</v>
      </c>
      <c r="C26" s="471"/>
      <c r="D26" s="295">
        <v>10367</v>
      </c>
      <c r="E26" s="449">
        <v>8663</v>
      </c>
      <c r="F26" s="449">
        <v>7683</v>
      </c>
      <c r="G26" s="449">
        <v>5753</v>
      </c>
      <c r="H26" s="449">
        <v>4914</v>
      </c>
      <c r="I26" s="449">
        <v>4675</v>
      </c>
      <c r="J26" s="449">
        <v>3898</v>
      </c>
      <c r="K26" s="449">
        <v>3515</v>
      </c>
      <c r="L26" s="295">
        <f>SUM(L6:L8)</f>
        <v>2895</v>
      </c>
      <c r="M26" s="450">
        <f>SUM(M6:M8)</f>
        <v>632</v>
      </c>
      <c r="N26" s="451">
        <f>SUM(N6:N8)</f>
        <v>3043</v>
      </c>
      <c r="O26" s="452">
        <f>SUM(O6:O8)</f>
        <v>2678</v>
      </c>
    </row>
    <row r="27" spans="1:15" ht="16.5" customHeight="1">
      <c r="A27" s="469"/>
      <c r="B27" s="470" t="s">
        <v>370</v>
      </c>
      <c r="C27" s="471"/>
      <c r="D27" s="295">
        <v>5581</v>
      </c>
      <c r="E27" s="449">
        <v>5818</v>
      </c>
      <c r="F27" s="449">
        <v>7158</v>
      </c>
      <c r="G27" s="449">
        <v>7336</v>
      </c>
      <c r="H27" s="449">
        <v>8227</v>
      </c>
      <c r="I27" s="449">
        <v>7867</v>
      </c>
      <c r="J27" s="449">
        <v>8077</v>
      </c>
      <c r="K27" s="449">
        <v>8025</v>
      </c>
      <c r="L27" s="295">
        <f>SUM(L9:L11)</f>
        <v>7680</v>
      </c>
      <c r="M27" s="450">
        <f>SUM(M9:M11)</f>
        <v>710</v>
      </c>
      <c r="N27" s="451">
        <f>SUM(N9:N11)</f>
        <v>6592</v>
      </c>
      <c r="O27" s="452">
        <f>SUM(O9:O11)</f>
        <v>5383</v>
      </c>
    </row>
    <row r="28" spans="1:16" ht="16.5" customHeight="1">
      <c r="A28" s="469"/>
      <c r="B28" s="472" t="s">
        <v>127</v>
      </c>
      <c r="C28" s="473"/>
      <c r="D28" s="474">
        <v>9733</v>
      </c>
      <c r="E28" s="475">
        <v>10886</v>
      </c>
      <c r="F28" s="475">
        <v>12415</v>
      </c>
      <c r="G28" s="475">
        <v>13591</v>
      </c>
      <c r="H28" s="475">
        <v>14328</v>
      </c>
      <c r="I28" s="475">
        <v>14132</v>
      </c>
      <c r="J28" s="475">
        <v>14409</v>
      </c>
      <c r="K28" s="475">
        <v>15349</v>
      </c>
      <c r="L28" s="474">
        <f>SUM(L12:L23)</f>
        <v>15090</v>
      </c>
      <c r="M28" s="476">
        <f>SUM(M12:M23)</f>
        <v>1077</v>
      </c>
      <c r="N28" s="477">
        <f>SUM(N12:N23)</f>
        <v>15982</v>
      </c>
      <c r="O28" s="478">
        <f>SUM(O12:O23)</f>
        <v>15578</v>
      </c>
      <c r="P28" s="280"/>
    </row>
    <row r="29" spans="1:15" ht="16.5" customHeight="1">
      <c r="A29" s="469"/>
      <c r="B29" s="479" t="s">
        <v>236</v>
      </c>
      <c r="C29" s="480"/>
      <c r="D29" s="481">
        <v>40.4</v>
      </c>
      <c r="E29" s="482">
        <v>34.1</v>
      </c>
      <c r="F29" s="482">
        <v>28.2</v>
      </c>
      <c r="G29" s="482">
        <v>21.5</v>
      </c>
      <c r="H29" s="482">
        <v>17.9</v>
      </c>
      <c r="I29" s="482">
        <v>17.5</v>
      </c>
      <c r="J29" s="482">
        <v>14.8</v>
      </c>
      <c r="K29" s="482">
        <v>13</v>
      </c>
      <c r="L29" s="481">
        <f>L26/L5*100</f>
        <v>11.251894749115783</v>
      </c>
      <c r="M29" s="483">
        <f>M26/M5*100</f>
        <v>26.072607260726073</v>
      </c>
      <c r="N29" s="484">
        <f>N26/N5*100</f>
        <v>11.655431285429753</v>
      </c>
      <c r="O29" s="485">
        <f>O26/O5*100</f>
        <v>11.008797171750391</v>
      </c>
    </row>
    <row r="30" spans="1:15" ht="16.5" customHeight="1">
      <c r="A30" s="469"/>
      <c r="B30" s="470" t="s">
        <v>362</v>
      </c>
      <c r="C30" s="471"/>
      <c r="D30" s="486">
        <v>21.7</v>
      </c>
      <c r="E30" s="487">
        <v>22.9</v>
      </c>
      <c r="F30" s="487">
        <v>26.3</v>
      </c>
      <c r="G30" s="487">
        <v>27.5</v>
      </c>
      <c r="H30" s="487">
        <v>29.9</v>
      </c>
      <c r="I30" s="487">
        <v>29.5</v>
      </c>
      <c r="J30" s="487">
        <v>30.6</v>
      </c>
      <c r="K30" s="487">
        <v>29.7</v>
      </c>
      <c r="L30" s="486">
        <f>L27/L5*100</f>
        <v>29.84958607019317</v>
      </c>
      <c r="M30" s="488">
        <f>M27/M5*100</f>
        <v>29.290429042904293</v>
      </c>
      <c r="N30" s="489">
        <f>N27/N5*100</f>
        <v>25.248965834227054</v>
      </c>
      <c r="O30" s="490">
        <f>O27/O5*100</f>
        <v>22.12858669736085</v>
      </c>
    </row>
    <row r="31" spans="1:15" ht="16.5" customHeight="1">
      <c r="A31" s="469"/>
      <c r="B31" s="491" t="s">
        <v>445</v>
      </c>
      <c r="C31" s="492"/>
      <c r="D31" s="493">
        <v>37.9</v>
      </c>
      <c r="E31" s="494">
        <v>42.9</v>
      </c>
      <c r="F31" s="494">
        <v>45.5</v>
      </c>
      <c r="G31" s="494">
        <v>50.9</v>
      </c>
      <c r="H31" s="494">
        <v>52.1</v>
      </c>
      <c r="I31" s="494">
        <v>52.9</v>
      </c>
      <c r="J31" s="494">
        <v>54.6</v>
      </c>
      <c r="K31" s="494">
        <v>56.9</v>
      </c>
      <c r="L31" s="493">
        <f>L28/L5*100</f>
        <v>58.6497726301061</v>
      </c>
      <c r="M31" s="495">
        <f>M28/M5*100</f>
        <v>44.43069306930693</v>
      </c>
      <c r="N31" s="496">
        <f>N28/N5*100</f>
        <v>61.21495327102804</v>
      </c>
      <c r="O31" s="497">
        <f>O28/O5*100</f>
        <v>64.03847734933815</v>
      </c>
    </row>
    <row r="32" spans="1:15" ht="16.5" customHeight="1">
      <c r="A32" s="1024" t="s">
        <v>54</v>
      </c>
      <c r="B32" s="1025"/>
      <c r="C32" s="442"/>
      <c r="D32" s="498"/>
      <c r="E32" s="499"/>
      <c r="F32" s="499"/>
      <c r="G32" s="499"/>
      <c r="H32" s="499"/>
      <c r="I32" s="499"/>
      <c r="J32" s="499"/>
      <c r="K32" s="499"/>
      <c r="L32" s="498"/>
      <c r="M32" s="500"/>
      <c r="N32" s="501"/>
      <c r="O32" s="502"/>
    </row>
    <row r="33" spans="1:15" ht="16.5" customHeight="1">
      <c r="A33" s="469"/>
      <c r="B33" s="470" t="s">
        <v>468</v>
      </c>
      <c r="C33" s="471"/>
      <c r="D33" s="295">
        <v>25840</v>
      </c>
      <c r="E33" s="449">
        <v>25764</v>
      </c>
      <c r="F33" s="449">
        <v>27631</v>
      </c>
      <c r="G33" s="449">
        <v>27280</v>
      </c>
      <c r="H33" s="449">
        <v>28093</v>
      </c>
      <c r="I33" s="449">
        <v>27588</v>
      </c>
      <c r="J33" s="449">
        <v>27184</v>
      </c>
      <c r="K33" s="449">
        <v>27851</v>
      </c>
      <c r="L33" s="295">
        <f>L34+L35</f>
        <v>26834</v>
      </c>
      <c r="M33" s="450">
        <f>M34+M35</f>
        <v>2483</v>
      </c>
      <c r="N33" s="451">
        <f>N34+N35</f>
        <v>27798</v>
      </c>
      <c r="O33" s="452">
        <f>O34+O35</f>
        <v>26215</v>
      </c>
    </row>
    <row r="34" spans="1:15" ht="16.5" customHeight="1">
      <c r="A34" s="469"/>
      <c r="B34" s="470" t="s">
        <v>110</v>
      </c>
      <c r="C34" s="471"/>
      <c r="D34" s="295">
        <v>25686</v>
      </c>
      <c r="E34" s="449">
        <v>25379</v>
      </c>
      <c r="F34" s="449">
        <v>27265</v>
      </c>
      <c r="G34" s="449">
        <v>26697</v>
      </c>
      <c r="H34" s="449">
        <v>27481</v>
      </c>
      <c r="I34" s="449">
        <v>26703</v>
      </c>
      <c r="J34" s="449">
        <v>26395</v>
      </c>
      <c r="K34" s="449">
        <v>26978</v>
      </c>
      <c r="L34" s="295">
        <v>25729</v>
      </c>
      <c r="M34" s="450">
        <v>2424</v>
      </c>
      <c r="N34" s="451">
        <v>26108</v>
      </c>
      <c r="O34" s="452">
        <f>O5</f>
        <v>24326</v>
      </c>
    </row>
    <row r="35" spans="1:15" ht="16.5" customHeight="1">
      <c r="A35" s="469"/>
      <c r="B35" s="470" t="s">
        <v>249</v>
      </c>
      <c r="C35" s="471"/>
      <c r="D35" s="295">
        <v>154</v>
      </c>
      <c r="E35" s="449">
        <v>385</v>
      </c>
      <c r="F35" s="449">
        <v>366</v>
      </c>
      <c r="G35" s="449">
        <v>583</v>
      </c>
      <c r="H35" s="449">
        <v>612</v>
      </c>
      <c r="I35" s="449">
        <v>885</v>
      </c>
      <c r="J35" s="449">
        <v>789</v>
      </c>
      <c r="K35" s="449">
        <v>873</v>
      </c>
      <c r="L35" s="295">
        <v>1105</v>
      </c>
      <c r="M35" s="450">
        <v>59</v>
      </c>
      <c r="N35" s="451">
        <v>1690</v>
      </c>
      <c r="O35" s="452">
        <v>1889</v>
      </c>
    </row>
    <row r="36" spans="1:15" ht="16.5" customHeight="1">
      <c r="A36" s="469"/>
      <c r="B36" s="470" t="s">
        <v>122</v>
      </c>
      <c r="C36" s="471"/>
      <c r="D36" s="295">
        <v>9971</v>
      </c>
      <c r="E36" s="449">
        <v>11221</v>
      </c>
      <c r="F36" s="449">
        <v>10474</v>
      </c>
      <c r="G36" s="449">
        <v>12063</v>
      </c>
      <c r="H36" s="449">
        <v>12677</v>
      </c>
      <c r="I36" s="449">
        <v>13561</v>
      </c>
      <c r="J36" s="449">
        <v>14796</v>
      </c>
      <c r="K36" s="449">
        <v>14658</v>
      </c>
      <c r="L36" s="295">
        <v>15367</v>
      </c>
      <c r="M36" s="450">
        <v>1210</v>
      </c>
      <c r="N36" s="451">
        <v>17170</v>
      </c>
      <c r="O36" s="452">
        <v>17345</v>
      </c>
    </row>
    <row r="37" spans="1:15" ht="16.5" customHeight="1">
      <c r="A37" s="469"/>
      <c r="B37" s="470" t="s">
        <v>425</v>
      </c>
      <c r="C37" s="471"/>
      <c r="D37" s="503">
        <v>72.1</v>
      </c>
      <c r="E37" s="504">
        <v>69.6</v>
      </c>
      <c r="F37" s="504">
        <v>72.5</v>
      </c>
      <c r="G37" s="504">
        <v>69.3</v>
      </c>
      <c r="H37" s="504">
        <v>68.8</v>
      </c>
      <c r="I37" s="504">
        <v>67</v>
      </c>
      <c r="J37" s="504">
        <v>64.7</v>
      </c>
      <c r="K37" s="504">
        <v>65.5</v>
      </c>
      <c r="L37" s="503">
        <f>L33/L39*100</f>
        <v>63.491387469240955</v>
      </c>
      <c r="M37" s="505">
        <f>M33/M39*100</f>
        <v>67.19891745602166</v>
      </c>
      <c r="N37" s="506">
        <f>N33/N39*100</f>
        <v>61.817292296744355</v>
      </c>
      <c r="O37" s="507">
        <f>O33/O39*100</f>
        <v>60.18135904499541</v>
      </c>
    </row>
    <row r="38" spans="1:15" ht="16.5" customHeight="1">
      <c r="A38" s="469"/>
      <c r="B38" s="470" t="s">
        <v>420</v>
      </c>
      <c r="C38" s="471"/>
      <c r="D38" s="503">
        <v>0.6</v>
      </c>
      <c r="E38" s="504">
        <v>1.5</v>
      </c>
      <c r="F38" s="504">
        <v>1.3</v>
      </c>
      <c r="G38" s="504">
        <v>2.1</v>
      </c>
      <c r="H38" s="504">
        <v>2.2</v>
      </c>
      <c r="I38" s="504">
        <v>3.2</v>
      </c>
      <c r="J38" s="504">
        <v>2.9</v>
      </c>
      <c r="K38" s="504">
        <v>3.1</v>
      </c>
      <c r="L38" s="503">
        <f>L35/L33*100</f>
        <v>4.117910114034434</v>
      </c>
      <c r="M38" s="505">
        <f>M35/M33*100</f>
        <v>2.3761578735400724</v>
      </c>
      <c r="N38" s="506">
        <f>N35/N33*100</f>
        <v>6.079574070076984</v>
      </c>
      <c r="O38" s="507">
        <f>O35/O33*100</f>
        <v>7.205798207133321</v>
      </c>
    </row>
    <row r="39" spans="1:17" ht="16.5" customHeight="1">
      <c r="A39" s="508"/>
      <c r="B39" s="509" t="s">
        <v>215</v>
      </c>
      <c r="C39" s="510" t="s">
        <v>248</v>
      </c>
      <c r="D39" s="511">
        <v>35815</v>
      </c>
      <c r="E39" s="512">
        <v>36992</v>
      </c>
      <c r="F39" s="512">
        <v>38106</v>
      </c>
      <c r="G39" s="512">
        <v>39343</v>
      </c>
      <c r="H39" s="512">
        <v>40804</v>
      </c>
      <c r="I39" s="512">
        <v>41179</v>
      </c>
      <c r="J39" s="512">
        <v>42003</v>
      </c>
      <c r="K39" s="512">
        <v>42552</v>
      </c>
      <c r="L39" s="511">
        <v>42264</v>
      </c>
      <c r="M39" s="513">
        <v>3695</v>
      </c>
      <c r="N39" s="514">
        <f>N33+N36</f>
        <v>44968</v>
      </c>
      <c r="O39" s="515">
        <f>O33+O36</f>
        <v>43560</v>
      </c>
      <c r="P39" s="516"/>
      <c r="Q39" s="375"/>
    </row>
    <row r="40" spans="1:6" ht="13.5">
      <c r="A40" s="59"/>
      <c r="B40" s="59" t="s">
        <v>136</v>
      </c>
      <c r="C40" s="59"/>
      <c r="D40" s="59" t="s">
        <v>11</v>
      </c>
      <c r="E40" s="59"/>
      <c r="F40" s="59"/>
    </row>
    <row r="41" spans="1:6" ht="6" customHeight="1">
      <c r="A41" s="59"/>
      <c r="B41" s="59"/>
      <c r="C41" s="59"/>
      <c r="D41" s="59"/>
      <c r="E41" s="59"/>
      <c r="F41" s="59"/>
    </row>
    <row r="42" spans="1:12" ht="13.5">
      <c r="A42" s="59" t="s">
        <v>195</v>
      </c>
      <c r="B42" s="59" t="s">
        <v>156</v>
      </c>
      <c r="C42" s="59"/>
      <c r="D42" s="59"/>
      <c r="F42" s="517"/>
      <c r="G42" s="59"/>
      <c r="H42" s="59"/>
      <c r="I42" s="59"/>
      <c r="J42" s="59"/>
      <c r="L42" s="59" t="s">
        <v>85</v>
      </c>
    </row>
    <row r="43" spans="1:12" ht="13.5">
      <c r="A43" s="59" t="s">
        <v>305</v>
      </c>
      <c r="B43" s="59" t="s">
        <v>432</v>
      </c>
      <c r="C43" s="59"/>
      <c r="D43" s="59"/>
      <c r="F43" s="517"/>
      <c r="G43" s="59"/>
      <c r="H43" s="59"/>
      <c r="I43" s="59"/>
      <c r="J43" s="59"/>
      <c r="L43" s="59" t="s">
        <v>102</v>
      </c>
    </row>
    <row r="44" ht="13.5">
      <c r="A44" s="518" t="s">
        <v>343</v>
      </c>
    </row>
  </sheetData>
  <sheetProtection/>
  <mergeCells count="37"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L2:M2"/>
    <mergeCell ref="N2:N3"/>
    <mergeCell ref="O2:O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D16:D17"/>
    <mergeCell ref="E16:E17"/>
    <mergeCell ref="A17:B17"/>
    <mergeCell ref="A18:B18"/>
    <mergeCell ref="A19:B19"/>
    <mergeCell ref="A32:B32"/>
    <mergeCell ref="A20:B20"/>
    <mergeCell ref="A21:B21"/>
    <mergeCell ref="A22:B22"/>
    <mergeCell ref="A23:B23"/>
    <mergeCell ref="A24:B24"/>
    <mergeCell ref="A25:B25"/>
  </mergeCells>
  <printOptions/>
  <pageMargins left="0.984251968503937" right="0.984251968503937" top="0.4724409448818898" bottom="0.1968503937007874" header="0.2755905511811024" footer="0.1968503937007874"/>
  <pageSetup horizontalDpi="600" verticalDpi="600" orientation="landscape" paperSize="9" scale="87" r:id="rId2"/>
  <headerFooter alignWithMargins="0">
    <oddFooter>&amp;R&amp;"ＭＳ Ｐ明朝,標準"&amp;10－１５－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Normal="90" zoomScaleSheetLayoutView="100" zoomScalePageLayoutView="0" workbookViewId="0" topLeftCell="A25">
      <selection activeCell="D1" sqref="D1:D16384"/>
    </sheetView>
  </sheetViews>
  <sheetFormatPr defaultColWidth="9.00390625" defaultRowHeight="13.5"/>
  <cols>
    <col min="1" max="1" width="3.625" style="1" customWidth="1"/>
    <col min="2" max="2" width="31.75390625" style="1" customWidth="1"/>
    <col min="3" max="3" width="3.50390625" style="1" bestFit="1" customWidth="1"/>
    <col min="4" max="13" width="12.625" style="1" customWidth="1"/>
    <col min="14" max="255" width="9.00390625" style="1" customWidth="1"/>
    <col min="256" max="16384" width="9.00390625" style="1" customWidth="1"/>
  </cols>
  <sheetData>
    <row r="1" spans="1:13" ht="16.5" customHeight="1">
      <c r="A1" s="519" t="s">
        <v>450</v>
      </c>
      <c r="B1" s="520"/>
      <c r="D1" s="521"/>
      <c r="E1" s="521"/>
      <c r="F1" s="521"/>
      <c r="G1" s="521"/>
      <c r="H1" s="521"/>
      <c r="I1" s="521"/>
      <c r="J1" s="380"/>
      <c r="K1" s="380"/>
      <c r="L1" s="249"/>
      <c r="M1" s="249" t="s">
        <v>392</v>
      </c>
    </row>
    <row r="2" spans="1:13" ht="13.5" customHeight="1">
      <c r="A2" s="1072" t="s">
        <v>20</v>
      </c>
      <c r="B2" s="1073"/>
      <c r="C2" s="430"/>
      <c r="D2" s="1067" t="s">
        <v>192</v>
      </c>
      <c r="E2" s="1067" t="s">
        <v>388</v>
      </c>
      <c r="F2" s="1067" t="s">
        <v>91</v>
      </c>
      <c r="G2" s="1067" t="s">
        <v>169</v>
      </c>
      <c r="H2" s="1067" t="s">
        <v>201</v>
      </c>
      <c r="I2" s="1067" t="s">
        <v>207</v>
      </c>
      <c r="J2" s="1069" t="s">
        <v>172</v>
      </c>
      <c r="K2" s="1069"/>
      <c r="L2" s="1067" t="s">
        <v>274</v>
      </c>
      <c r="M2" s="1070" t="s">
        <v>143</v>
      </c>
    </row>
    <row r="3" spans="1:13" ht="13.5" customHeight="1">
      <c r="A3" s="1074"/>
      <c r="B3" s="1075"/>
      <c r="C3" s="522"/>
      <c r="D3" s="1068"/>
      <c r="E3" s="1068"/>
      <c r="F3" s="1068"/>
      <c r="G3" s="1068"/>
      <c r="H3" s="1068"/>
      <c r="I3" s="1068"/>
      <c r="J3" s="523" t="s">
        <v>353</v>
      </c>
      <c r="K3" s="524" t="s">
        <v>226</v>
      </c>
      <c r="L3" s="1068"/>
      <c r="M3" s="1071"/>
    </row>
    <row r="4" spans="1:13" ht="13.5" customHeight="1">
      <c r="A4" s="1036" t="s">
        <v>131</v>
      </c>
      <c r="B4" s="1037"/>
      <c r="C4" s="453"/>
      <c r="D4" s="525">
        <v>3574</v>
      </c>
      <c r="E4" s="525">
        <v>3561</v>
      </c>
      <c r="F4" s="525">
        <v>3547</v>
      </c>
      <c r="G4" s="525">
        <v>3623</v>
      </c>
      <c r="H4" s="526">
        <v>3309</v>
      </c>
      <c r="I4" s="526">
        <v>3310</v>
      </c>
      <c r="J4" s="527">
        <f>J5+J6+J10</f>
        <v>2941</v>
      </c>
      <c r="K4" s="528">
        <f>K5+K6+K10</f>
        <v>144</v>
      </c>
      <c r="L4" s="529">
        <v>3140</v>
      </c>
      <c r="M4" s="530">
        <v>3193</v>
      </c>
    </row>
    <row r="5" spans="1:13" ht="13.5" customHeight="1">
      <c r="A5" s="1032" t="s">
        <v>280</v>
      </c>
      <c r="B5" s="1033"/>
      <c r="C5" s="463"/>
      <c r="D5" s="531">
        <v>29</v>
      </c>
      <c r="E5" s="531">
        <v>21</v>
      </c>
      <c r="F5" s="531">
        <v>20</v>
      </c>
      <c r="G5" s="531">
        <v>16</v>
      </c>
      <c r="H5" s="532">
        <v>11</v>
      </c>
      <c r="I5" s="532">
        <v>13</v>
      </c>
      <c r="J5" s="533">
        <v>11</v>
      </c>
      <c r="K5" s="534">
        <v>5</v>
      </c>
      <c r="L5" s="535">
        <v>15</v>
      </c>
      <c r="M5" s="536">
        <v>24</v>
      </c>
    </row>
    <row r="6" spans="1:13" ht="13.5" customHeight="1">
      <c r="A6" s="1024" t="s">
        <v>83</v>
      </c>
      <c r="B6" s="1025"/>
      <c r="C6" s="442"/>
      <c r="D6" s="537">
        <v>619</v>
      </c>
      <c r="E6" s="537">
        <v>589</v>
      </c>
      <c r="F6" s="537">
        <v>572</v>
      </c>
      <c r="G6" s="537">
        <v>586</v>
      </c>
      <c r="H6" s="538">
        <v>533</v>
      </c>
      <c r="I6" s="538">
        <v>490</v>
      </c>
      <c r="J6" s="539">
        <f>SUM(J7:J9)</f>
        <v>426</v>
      </c>
      <c r="K6" s="540">
        <f>SUM(K7:K9)</f>
        <v>25</v>
      </c>
      <c r="L6" s="541">
        <v>451</v>
      </c>
      <c r="M6" s="542">
        <v>436</v>
      </c>
    </row>
    <row r="7" spans="1:13" ht="13.5" customHeight="1">
      <c r="A7" s="543"/>
      <c r="B7" s="544" t="s">
        <v>128</v>
      </c>
      <c r="C7" s="545"/>
      <c r="D7" s="395">
        <v>1</v>
      </c>
      <c r="E7" s="395">
        <v>2</v>
      </c>
      <c r="F7" s="395">
        <v>2</v>
      </c>
      <c r="G7" s="395">
        <v>2</v>
      </c>
      <c r="H7" s="546">
        <v>2</v>
      </c>
      <c r="I7" s="546">
        <v>2</v>
      </c>
      <c r="J7" s="547">
        <v>2</v>
      </c>
      <c r="K7" s="548" t="s">
        <v>144</v>
      </c>
      <c r="L7" s="549">
        <v>2</v>
      </c>
      <c r="M7" s="550">
        <v>2</v>
      </c>
    </row>
    <row r="8" spans="1:13" ht="13.5" customHeight="1">
      <c r="A8" s="543"/>
      <c r="B8" s="544" t="s">
        <v>402</v>
      </c>
      <c r="C8" s="545"/>
      <c r="D8" s="395">
        <v>307</v>
      </c>
      <c r="E8" s="395">
        <v>280</v>
      </c>
      <c r="F8" s="395">
        <v>293</v>
      </c>
      <c r="G8" s="395">
        <v>323</v>
      </c>
      <c r="H8" s="546">
        <v>316</v>
      </c>
      <c r="I8" s="546">
        <v>299</v>
      </c>
      <c r="J8" s="547">
        <v>267</v>
      </c>
      <c r="K8" s="548">
        <v>17</v>
      </c>
      <c r="L8" s="549">
        <v>276</v>
      </c>
      <c r="M8" s="550">
        <v>262</v>
      </c>
    </row>
    <row r="9" spans="1:13" ht="13.5" customHeight="1">
      <c r="A9" s="551"/>
      <c r="B9" s="552" t="s">
        <v>429</v>
      </c>
      <c r="C9" s="553"/>
      <c r="D9" s="419">
        <v>311</v>
      </c>
      <c r="E9" s="419">
        <v>307</v>
      </c>
      <c r="F9" s="419">
        <v>277</v>
      </c>
      <c r="G9" s="419">
        <v>261</v>
      </c>
      <c r="H9" s="554">
        <v>215</v>
      </c>
      <c r="I9" s="554">
        <v>189</v>
      </c>
      <c r="J9" s="555">
        <v>157</v>
      </c>
      <c r="K9" s="556">
        <v>8</v>
      </c>
      <c r="L9" s="557">
        <v>173</v>
      </c>
      <c r="M9" s="558">
        <v>172</v>
      </c>
    </row>
    <row r="10" spans="1:13" ht="13.5" customHeight="1">
      <c r="A10" s="559" t="s">
        <v>453</v>
      </c>
      <c r="B10" s="560"/>
      <c r="C10" s="561"/>
      <c r="D10" s="537">
        <v>2926</v>
      </c>
      <c r="E10" s="537">
        <v>2951</v>
      </c>
      <c r="F10" s="537">
        <v>2955</v>
      </c>
      <c r="G10" s="537">
        <v>3021</v>
      </c>
      <c r="H10" s="538">
        <v>2765</v>
      </c>
      <c r="I10" s="538">
        <v>2807</v>
      </c>
      <c r="J10" s="539">
        <f>SUM(J11:J25)</f>
        <v>2504</v>
      </c>
      <c r="K10" s="540">
        <f>SUM(K11:K25)</f>
        <v>114</v>
      </c>
      <c r="L10" s="541">
        <v>2674</v>
      </c>
      <c r="M10" s="542">
        <v>2733</v>
      </c>
    </row>
    <row r="11" spans="1:13" ht="13.5" customHeight="1">
      <c r="A11" s="543"/>
      <c r="B11" s="544" t="s">
        <v>444</v>
      </c>
      <c r="C11" s="545"/>
      <c r="D11" s="395">
        <v>6</v>
      </c>
      <c r="E11" s="395">
        <v>5</v>
      </c>
      <c r="F11" s="395">
        <v>4</v>
      </c>
      <c r="G11" s="395">
        <v>3</v>
      </c>
      <c r="H11" s="546">
        <v>2</v>
      </c>
      <c r="I11" s="546">
        <v>3</v>
      </c>
      <c r="J11" s="547">
        <v>3</v>
      </c>
      <c r="K11" s="548" t="s">
        <v>144</v>
      </c>
      <c r="L11" s="549">
        <v>2</v>
      </c>
      <c r="M11" s="550">
        <v>5</v>
      </c>
    </row>
    <row r="12" spans="1:13" ht="13.5" customHeight="1">
      <c r="A12" s="543"/>
      <c r="B12" s="544" t="s">
        <v>4</v>
      </c>
      <c r="C12" s="545"/>
      <c r="D12" s="395">
        <v>64</v>
      </c>
      <c r="E12" s="395">
        <v>61</v>
      </c>
      <c r="F12" s="395">
        <v>51</v>
      </c>
      <c r="G12" s="395">
        <v>57</v>
      </c>
      <c r="H12" s="546">
        <v>50</v>
      </c>
      <c r="I12" s="546">
        <v>67</v>
      </c>
      <c r="J12" s="547">
        <v>44</v>
      </c>
      <c r="K12" s="548">
        <v>3</v>
      </c>
      <c r="L12" s="549">
        <v>52</v>
      </c>
      <c r="M12" s="550" t="s">
        <v>144</v>
      </c>
    </row>
    <row r="13" spans="1:13" ht="13.5" customHeight="1">
      <c r="A13" s="543"/>
      <c r="B13" s="562" t="s">
        <v>113</v>
      </c>
      <c r="C13" s="563" t="s">
        <v>90</v>
      </c>
      <c r="D13" s="546" t="s">
        <v>144</v>
      </c>
      <c r="E13" s="546" t="s">
        <v>144</v>
      </c>
      <c r="F13" s="546" t="s">
        <v>144</v>
      </c>
      <c r="G13" s="546" t="s">
        <v>144</v>
      </c>
      <c r="H13" s="546" t="s">
        <v>144</v>
      </c>
      <c r="I13" s="546" t="s">
        <v>144</v>
      </c>
      <c r="J13" s="564" t="s">
        <v>144</v>
      </c>
      <c r="K13" s="565" t="s">
        <v>144</v>
      </c>
      <c r="L13" s="546" t="s">
        <v>144</v>
      </c>
      <c r="M13" s="550">
        <v>25</v>
      </c>
    </row>
    <row r="14" spans="1:13" ht="13.5" customHeight="1">
      <c r="A14" s="543"/>
      <c r="B14" s="562" t="s">
        <v>153</v>
      </c>
      <c r="C14" s="563" t="s">
        <v>90</v>
      </c>
      <c r="D14" s="546" t="s">
        <v>144</v>
      </c>
      <c r="E14" s="546" t="s">
        <v>144</v>
      </c>
      <c r="F14" s="546" t="s">
        <v>144</v>
      </c>
      <c r="G14" s="546" t="s">
        <v>144</v>
      </c>
      <c r="H14" s="546" t="s">
        <v>144</v>
      </c>
      <c r="I14" s="546" t="s">
        <v>144</v>
      </c>
      <c r="J14" s="564" t="s">
        <v>144</v>
      </c>
      <c r="K14" s="565" t="s">
        <v>144</v>
      </c>
      <c r="L14" s="546" t="s">
        <v>144</v>
      </c>
      <c r="M14" s="550">
        <v>44</v>
      </c>
    </row>
    <row r="15" spans="1:13" ht="13.5" customHeight="1">
      <c r="A15" s="543"/>
      <c r="B15" s="544" t="s">
        <v>232</v>
      </c>
      <c r="C15" s="545" t="s">
        <v>57</v>
      </c>
      <c r="D15" s="395">
        <v>1835</v>
      </c>
      <c r="E15" s="395">
        <v>1812</v>
      </c>
      <c r="F15" s="395">
        <v>1742</v>
      </c>
      <c r="G15" s="395">
        <v>1648</v>
      </c>
      <c r="H15" s="546">
        <v>1566</v>
      </c>
      <c r="I15" s="546">
        <v>1494</v>
      </c>
      <c r="J15" s="564">
        <v>948</v>
      </c>
      <c r="K15" s="547">
        <v>41</v>
      </c>
      <c r="L15" s="549">
        <v>975</v>
      </c>
      <c r="M15" s="550">
        <v>889</v>
      </c>
    </row>
    <row r="16" spans="1:13" ht="13.5" customHeight="1">
      <c r="A16" s="566"/>
      <c r="B16" s="567" t="s">
        <v>191</v>
      </c>
      <c r="C16" s="568"/>
      <c r="D16" s="395">
        <v>73</v>
      </c>
      <c r="E16" s="395">
        <v>79</v>
      </c>
      <c r="F16" s="395">
        <v>88</v>
      </c>
      <c r="G16" s="395">
        <v>88</v>
      </c>
      <c r="H16" s="546">
        <v>80</v>
      </c>
      <c r="I16" s="546">
        <v>75</v>
      </c>
      <c r="J16" s="564">
        <v>68</v>
      </c>
      <c r="K16" s="547">
        <v>3</v>
      </c>
      <c r="L16" s="549">
        <v>74</v>
      </c>
      <c r="M16" s="550">
        <v>69</v>
      </c>
    </row>
    <row r="17" spans="1:13" ht="13.5" customHeight="1">
      <c r="A17" s="566"/>
      <c r="B17" s="567" t="s">
        <v>330</v>
      </c>
      <c r="C17" s="568"/>
      <c r="D17" s="395">
        <v>46</v>
      </c>
      <c r="E17" s="395">
        <v>47</v>
      </c>
      <c r="F17" s="395">
        <v>45</v>
      </c>
      <c r="G17" s="395">
        <v>99</v>
      </c>
      <c r="H17" s="546">
        <v>102</v>
      </c>
      <c r="I17" s="546">
        <v>98</v>
      </c>
      <c r="J17" s="564">
        <v>101</v>
      </c>
      <c r="K17" s="547" t="s">
        <v>144</v>
      </c>
      <c r="L17" s="549">
        <v>122</v>
      </c>
      <c r="M17" s="550">
        <v>150</v>
      </c>
    </row>
    <row r="18" spans="1:13" ht="13.5" customHeight="1">
      <c r="A18" s="566"/>
      <c r="B18" s="569" t="s">
        <v>314</v>
      </c>
      <c r="C18" s="563" t="s">
        <v>90</v>
      </c>
      <c r="D18" s="546" t="s">
        <v>144</v>
      </c>
      <c r="E18" s="546" t="s">
        <v>144</v>
      </c>
      <c r="F18" s="546" t="s">
        <v>144</v>
      </c>
      <c r="G18" s="546" t="s">
        <v>144</v>
      </c>
      <c r="H18" s="546" t="s">
        <v>144</v>
      </c>
      <c r="I18" s="546" t="s">
        <v>144</v>
      </c>
      <c r="J18" s="564" t="s">
        <v>144</v>
      </c>
      <c r="K18" s="565" t="s">
        <v>144</v>
      </c>
      <c r="L18" s="546" t="s">
        <v>144</v>
      </c>
      <c r="M18" s="550">
        <v>125</v>
      </c>
    </row>
    <row r="19" spans="1:13" ht="13.5" customHeight="1">
      <c r="A19" s="543"/>
      <c r="B19" s="562" t="s">
        <v>190</v>
      </c>
      <c r="C19" s="563" t="s">
        <v>57</v>
      </c>
      <c r="D19" s="546" t="s">
        <v>144</v>
      </c>
      <c r="E19" s="546" t="s">
        <v>144</v>
      </c>
      <c r="F19" s="546" t="s">
        <v>144</v>
      </c>
      <c r="G19" s="546" t="s">
        <v>144</v>
      </c>
      <c r="H19" s="546" t="s">
        <v>144</v>
      </c>
      <c r="I19" s="546" t="s">
        <v>144</v>
      </c>
      <c r="J19" s="564">
        <v>469</v>
      </c>
      <c r="K19" s="547">
        <v>27</v>
      </c>
      <c r="L19" s="549">
        <v>499</v>
      </c>
      <c r="M19" s="550">
        <v>464</v>
      </c>
    </row>
    <row r="20" spans="1:13" ht="13.5" customHeight="1">
      <c r="A20" s="543"/>
      <c r="B20" s="562" t="s">
        <v>436</v>
      </c>
      <c r="C20" s="563" t="s">
        <v>90</v>
      </c>
      <c r="D20" s="546" t="s">
        <v>144</v>
      </c>
      <c r="E20" s="546" t="s">
        <v>144</v>
      </c>
      <c r="F20" s="546" t="s">
        <v>144</v>
      </c>
      <c r="G20" s="546" t="s">
        <v>144</v>
      </c>
      <c r="H20" s="546" t="s">
        <v>144</v>
      </c>
      <c r="I20" s="546" t="s">
        <v>144</v>
      </c>
      <c r="J20" s="564" t="s">
        <v>144</v>
      </c>
      <c r="K20" s="565" t="s">
        <v>144</v>
      </c>
      <c r="L20" s="546" t="s">
        <v>144</v>
      </c>
      <c r="M20" s="550">
        <v>307</v>
      </c>
    </row>
    <row r="21" spans="1:13" ht="13.5" customHeight="1">
      <c r="A21" s="543"/>
      <c r="B21" s="544" t="s">
        <v>45</v>
      </c>
      <c r="C21" s="545" t="s">
        <v>57</v>
      </c>
      <c r="D21" s="546" t="s">
        <v>144</v>
      </c>
      <c r="E21" s="546" t="s">
        <v>144</v>
      </c>
      <c r="F21" s="546" t="s">
        <v>144</v>
      </c>
      <c r="G21" s="546" t="s">
        <v>144</v>
      </c>
      <c r="H21" s="546" t="s">
        <v>144</v>
      </c>
      <c r="I21" s="546" t="s">
        <v>144</v>
      </c>
      <c r="J21" s="570">
        <v>69</v>
      </c>
      <c r="K21" s="548">
        <v>4</v>
      </c>
      <c r="L21" s="549">
        <v>74</v>
      </c>
      <c r="M21" s="550">
        <v>108</v>
      </c>
    </row>
    <row r="22" spans="1:13" ht="13.5" customHeight="1">
      <c r="A22" s="543"/>
      <c r="B22" s="544" t="s">
        <v>108</v>
      </c>
      <c r="C22" s="545" t="s">
        <v>57</v>
      </c>
      <c r="D22" s="546" t="s">
        <v>144</v>
      </c>
      <c r="E22" s="546" t="s">
        <v>144</v>
      </c>
      <c r="F22" s="546" t="s">
        <v>144</v>
      </c>
      <c r="G22" s="546" t="s">
        <v>144</v>
      </c>
      <c r="H22" s="546" t="s">
        <v>144</v>
      </c>
      <c r="I22" s="546" t="s">
        <v>144</v>
      </c>
      <c r="J22" s="570">
        <v>158</v>
      </c>
      <c r="K22" s="548">
        <v>7</v>
      </c>
      <c r="L22" s="549">
        <v>194</v>
      </c>
      <c r="M22" s="550">
        <v>253</v>
      </c>
    </row>
    <row r="23" spans="1:13" ht="13.5" customHeight="1">
      <c r="A23" s="543"/>
      <c r="B23" s="544" t="s">
        <v>461</v>
      </c>
      <c r="C23" s="545" t="s">
        <v>57</v>
      </c>
      <c r="D23" s="546" t="s">
        <v>144</v>
      </c>
      <c r="E23" s="546" t="s">
        <v>144</v>
      </c>
      <c r="F23" s="546" t="s">
        <v>144</v>
      </c>
      <c r="G23" s="546" t="s">
        <v>144</v>
      </c>
      <c r="H23" s="546" t="s">
        <v>144</v>
      </c>
      <c r="I23" s="546" t="s">
        <v>144</v>
      </c>
      <c r="J23" s="570">
        <v>12</v>
      </c>
      <c r="K23" s="548">
        <v>1</v>
      </c>
      <c r="L23" s="549">
        <v>27</v>
      </c>
      <c r="M23" s="550">
        <v>25</v>
      </c>
    </row>
    <row r="24" spans="1:13" ht="13.5" customHeight="1">
      <c r="A24" s="543"/>
      <c r="B24" s="544" t="s">
        <v>320</v>
      </c>
      <c r="C24" s="545"/>
      <c r="D24" s="395">
        <v>877</v>
      </c>
      <c r="E24" s="395">
        <v>922</v>
      </c>
      <c r="F24" s="395">
        <v>999</v>
      </c>
      <c r="G24" s="395">
        <v>1100</v>
      </c>
      <c r="H24" s="546">
        <v>965</v>
      </c>
      <c r="I24" s="546">
        <v>1041</v>
      </c>
      <c r="J24" s="547">
        <v>632</v>
      </c>
      <c r="K24" s="548">
        <v>28</v>
      </c>
      <c r="L24" s="549">
        <v>655</v>
      </c>
      <c r="M24" s="550">
        <v>234</v>
      </c>
    </row>
    <row r="25" spans="1:15" ht="13.5" customHeight="1">
      <c r="A25" s="571"/>
      <c r="B25" s="572" t="s">
        <v>176</v>
      </c>
      <c r="C25" s="573"/>
      <c r="D25" s="421">
        <v>25</v>
      </c>
      <c r="E25" s="421">
        <v>25</v>
      </c>
      <c r="F25" s="421">
        <v>26</v>
      </c>
      <c r="G25" s="421">
        <v>26</v>
      </c>
      <c r="H25" s="574" t="s">
        <v>144</v>
      </c>
      <c r="I25" s="574">
        <v>29</v>
      </c>
      <c r="J25" s="575" t="s">
        <v>144</v>
      </c>
      <c r="K25" s="576" t="s">
        <v>144</v>
      </c>
      <c r="L25" s="577" t="s">
        <v>144</v>
      </c>
      <c r="M25" s="578">
        <v>35</v>
      </c>
      <c r="O25" s="375"/>
    </row>
    <row r="26" s="517" customFormat="1" ht="9" customHeight="1">
      <c r="M26" s="579"/>
    </row>
    <row r="27" spans="1:13" ht="16.5" customHeight="1">
      <c r="A27" s="519" t="s">
        <v>304</v>
      </c>
      <c r="B27" s="520"/>
      <c r="D27" s="521"/>
      <c r="E27" s="521"/>
      <c r="F27" s="257"/>
      <c r="G27" s="257"/>
      <c r="H27" s="257"/>
      <c r="I27" s="257"/>
      <c r="J27" s="7"/>
      <c r="K27" s="7"/>
      <c r="L27" s="7"/>
      <c r="M27" s="7" t="s">
        <v>185</v>
      </c>
    </row>
    <row r="28" spans="1:13" ht="16.5" customHeight="1">
      <c r="A28" s="1063" t="s">
        <v>20</v>
      </c>
      <c r="B28" s="1064"/>
      <c r="C28" s="580"/>
      <c r="D28" s="1055" t="s">
        <v>192</v>
      </c>
      <c r="E28" s="1055" t="s">
        <v>388</v>
      </c>
      <c r="F28" s="1055" t="s">
        <v>91</v>
      </c>
      <c r="G28" s="1055" t="s">
        <v>169</v>
      </c>
      <c r="H28" s="1055" t="s">
        <v>323</v>
      </c>
      <c r="I28" s="1055" t="s">
        <v>142</v>
      </c>
      <c r="J28" s="1057" t="s">
        <v>321</v>
      </c>
      <c r="K28" s="1058"/>
      <c r="L28" s="1055" t="s">
        <v>264</v>
      </c>
      <c r="M28" s="1059" t="s">
        <v>143</v>
      </c>
    </row>
    <row r="29" spans="1:13" ht="12" customHeight="1">
      <c r="A29" s="1065"/>
      <c r="B29" s="1066"/>
      <c r="C29" s="581"/>
      <c r="D29" s="1056"/>
      <c r="E29" s="1056"/>
      <c r="F29" s="1056"/>
      <c r="G29" s="1056"/>
      <c r="H29" s="1056"/>
      <c r="I29" s="1056"/>
      <c r="J29" s="582" t="s">
        <v>353</v>
      </c>
      <c r="K29" s="583" t="s">
        <v>226</v>
      </c>
      <c r="L29" s="1056"/>
      <c r="M29" s="1060"/>
    </row>
    <row r="30" spans="1:13" ht="13.5" customHeight="1">
      <c r="A30" s="1061" t="s">
        <v>131</v>
      </c>
      <c r="B30" s="1062"/>
      <c r="C30" s="584"/>
      <c r="D30" s="585">
        <v>27127</v>
      </c>
      <c r="E30" s="585">
        <v>26187</v>
      </c>
      <c r="F30" s="585">
        <v>27854</v>
      </c>
      <c r="G30" s="585">
        <v>28988</v>
      </c>
      <c r="H30" s="585">
        <v>24887</v>
      </c>
      <c r="I30" s="585">
        <v>27000</v>
      </c>
      <c r="J30" s="586">
        <f>J31+J32+J36</f>
        <v>22725</v>
      </c>
      <c r="K30" s="527">
        <f>K31+K32+K36</f>
        <v>799</v>
      </c>
      <c r="L30" s="529">
        <v>24032</v>
      </c>
      <c r="M30" s="587">
        <v>27645</v>
      </c>
    </row>
    <row r="31" spans="1:13" ht="13.5" customHeight="1">
      <c r="A31" s="1051" t="s">
        <v>280</v>
      </c>
      <c r="B31" s="1052"/>
      <c r="C31" s="588"/>
      <c r="D31" s="589">
        <v>206</v>
      </c>
      <c r="E31" s="589">
        <v>152</v>
      </c>
      <c r="F31" s="589">
        <v>163</v>
      </c>
      <c r="G31" s="589">
        <v>151</v>
      </c>
      <c r="H31" s="589">
        <v>108</v>
      </c>
      <c r="I31" s="589">
        <v>75</v>
      </c>
      <c r="J31" s="590">
        <v>66</v>
      </c>
      <c r="K31" s="591">
        <v>30</v>
      </c>
      <c r="L31" s="592">
        <v>69</v>
      </c>
      <c r="M31" s="593">
        <v>288</v>
      </c>
    </row>
    <row r="32" spans="1:13" ht="13.5" customHeight="1">
      <c r="A32" s="1053" t="s">
        <v>83</v>
      </c>
      <c r="B32" s="1054"/>
      <c r="C32" s="588"/>
      <c r="D32" s="589">
        <v>9451</v>
      </c>
      <c r="E32" s="589">
        <v>8634</v>
      </c>
      <c r="F32" s="589">
        <v>9009</v>
      </c>
      <c r="G32" s="589">
        <v>8561</v>
      </c>
      <c r="H32" s="589">
        <v>8043</v>
      </c>
      <c r="I32" s="589">
        <v>7113</v>
      </c>
      <c r="J32" s="594">
        <f>SUM(J33:J35)</f>
        <v>6184</v>
      </c>
      <c r="K32" s="539">
        <f>SUM(K33:K35)</f>
        <v>223</v>
      </c>
      <c r="L32" s="541">
        <v>6389</v>
      </c>
      <c r="M32" s="542">
        <f>M33+M34+M35</f>
        <v>6028</v>
      </c>
    </row>
    <row r="33" spans="1:13" ht="13.5" customHeight="1">
      <c r="A33" s="566"/>
      <c r="B33" s="567" t="s">
        <v>128</v>
      </c>
      <c r="C33" s="568"/>
      <c r="D33" s="595">
        <v>8</v>
      </c>
      <c r="E33" s="595">
        <v>11</v>
      </c>
      <c r="F33" s="595">
        <v>8</v>
      </c>
      <c r="G33" s="595">
        <v>21</v>
      </c>
      <c r="H33" s="595">
        <v>5</v>
      </c>
      <c r="I33" s="595">
        <v>5</v>
      </c>
      <c r="J33" s="596">
        <v>17</v>
      </c>
      <c r="K33" s="547" t="s">
        <v>144</v>
      </c>
      <c r="L33" s="549">
        <v>18</v>
      </c>
      <c r="M33" s="550">
        <v>5</v>
      </c>
    </row>
    <row r="34" spans="1:13" ht="13.5" customHeight="1">
      <c r="A34" s="566"/>
      <c r="B34" s="567" t="s">
        <v>402</v>
      </c>
      <c r="C34" s="568"/>
      <c r="D34" s="595">
        <v>3569</v>
      </c>
      <c r="E34" s="595">
        <v>2763</v>
      </c>
      <c r="F34" s="595">
        <v>2798</v>
      </c>
      <c r="G34" s="595">
        <v>3230</v>
      </c>
      <c r="H34" s="595">
        <v>3111</v>
      </c>
      <c r="I34" s="595">
        <v>2776</v>
      </c>
      <c r="J34" s="596">
        <v>2267</v>
      </c>
      <c r="K34" s="597">
        <v>103</v>
      </c>
      <c r="L34" s="598">
        <v>2275</v>
      </c>
      <c r="M34" s="599">
        <v>1882</v>
      </c>
    </row>
    <row r="35" spans="1:13" ht="13.5" customHeight="1">
      <c r="A35" s="566"/>
      <c r="B35" s="600" t="s">
        <v>429</v>
      </c>
      <c r="C35" s="601"/>
      <c r="D35" s="602">
        <v>5874</v>
      </c>
      <c r="E35" s="602">
        <v>5860</v>
      </c>
      <c r="F35" s="602">
        <v>6203</v>
      </c>
      <c r="G35" s="602">
        <v>5310</v>
      </c>
      <c r="H35" s="602">
        <v>4927</v>
      </c>
      <c r="I35" s="602">
        <v>4332</v>
      </c>
      <c r="J35" s="603">
        <v>3900</v>
      </c>
      <c r="K35" s="604">
        <v>120</v>
      </c>
      <c r="L35" s="605">
        <v>4096</v>
      </c>
      <c r="M35" s="606">
        <v>4141</v>
      </c>
    </row>
    <row r="36" spans="1:13" ht="13.5" customHeight="1">
      <c r="A36" s="1053" t="s">
        <v>453</v>
      </c>
      <c r="B36" s="1054"/>
      <c r="C36" s="588"/>
      <c r="D36" s="589">
        <v>17470</v>
      </c>
      <c r="E36" s="589">
        <v>17401</v>
      </c>
      <c r="F36" s="589">
        <v>18682</v>
      </c>
      <c r="G36" s="589">
        <v>20276</v>
      </c>
      <c r="H36" s="589">
        <v>16736</v>
      </c>
      <c r="I36" s="589">
        <v>19812</v>
      </c>
      <c r="J36" s="594">
        <f>SUM(J37:J51)</f>
        <v>16475</v>
      </c>
      <c r="K36" s="539">
        <f>SUM(K37:K51)</f>
        <v>546</v>
      </c>
      <c r="L36" s="541">
        <v>17574</v>
      </c>
      <c r="M36" s="542">
        <v>21329</v>
      </c>
    </row>
    <row r="37" spans="1:13" ht="13.5" customHeight="1">
      <c r="A37" s="566"/>
      <c r="B37" s="567" t="s">
        <v>444</v>
      </c>
      <c r="C37" s="568"/>
      <c r="D37" s="595">
        <v>182</v>
      </c>
      <c r="E37" s="595">
        <v>217</v>
      </c>
      <c r="F37" s="595">
        <v>209</v>
      </c>
      <c r="G37" s="595">
        <v>201</v>
      </c>
      <c r="H37" s="595">
        <v>161</v>
      </c>
      <c r="I37" s="595">
        <v>197</v>
      </c>
      <c r="J37" s="564">
        <v>166</v>
      </c>
      <c r="K37" s="547" t="s">
        <v>144</v>
      </c>
      <c r="L37" s="549">
        <v>156</v>
      </c>
      <c r="M37" s="550">
        <v>204</v>
      </c>
    </row>
    <row r="38" spans="1:13" ht="13.5" customHeight="1">
      <c r="A38" s="566"/>
      <c r="B38" s="567" t="s">
        <v>4</v>
      </c>
      <c r="C38" s="568"/>
      <c r="D38" s="595">
        <v>1676</v>
      </c>
      <c r="E38" s="595">
        <v>1339</v>
      </c>
      <c r="F38" s="595">
        <v>1242</v>
      </c>
      <c r="G38" s="595">
        <v>1086</v>
      </c>
      <c r="H38" s="595">
        <v>855</v>
      </c>
      <c r="I38" s="595">
        <v>922</v>
      </c>
      <c r="J38" s="564">
        <v>881</v>
      </c>
      <c r="K38" s="597">
        <v>7</v>
      </c>
      <c r="L38" s="598">
        <v>1018</v>
      </c>
      <c r="M38" s="599" t="s">
        <v>144</v>
      </c>
    </row>
    <row r="39" spans="1:13" ht="13.5" customHeight="1">
      <c r="A39" s="566"/>
      <c r="B39" s="562" t="s">
        <v>113</v>
      </c>
      <c r="C39" s="563" t="s">
        <v>90</v>
      </c>
      <c r="D39" s="546" t="s">
        <v>144</v>
      </c>
      <c r="E39" s="546" t="s">
        <v>144</v>
      </c>
      <c r="F39" s="546" t="s">
        <v>144</v>
      </c>
      <c r="G39" s="546" t="s">
        <v>144</v>
      </c>
      <c r="H39" s="546" t="s">
        <v>144</v>
      </c>
      <c r="I39" s="546" t="s">
        <v>144</v>
      </c>
      <c r="J39" s="564" t="s">
        <v>144</v>
      </c>
      <c r="K39" s="565" t="s">
        <v>144</v>
      </c>
      <c r="L39" s="546" t="s">
        <v>144</v>
      </c>
      <c r="M39" s="599">
        <v>259</v>
      </c>
    </row>
    <row r="40" spans="1:13" ht="13.5" customHeight="1">
      <c r="A40" s="566"/>
      <c r="B40" s="562" t="s">
        <v>153</v>
      </c>
      <c r="C40" s="563" t="s">
        <v>90</v>
      </c>
      <c r="D40" s="546" t="s">
        <v>144</v>
      </c>
      <c r="E40" s="546" t="s">
        <v>144</v>
      </c>
      <c r="F40" s="546" t="s">
        <v>144</v>
      </c>
      <c r="G40" s="546" t="s">
        <v>144</v>
      </c>
      <c r="H40" s="546" t="s">
        <v>144</v>
      </c>
      <c r="I40" s="546" t="s">
        <v>144</v>
      </c>
      <c r="J40" s="564" t="s">
        <v>144</v>
      </c>
      <c r="K40" s="565" t="s">
        <v>144</v>
      </c>
      <c r="L40" s="546" t="s">
        <v>144</v>
      </c>
      <c r="M40" s="599">
        <v>954</v>
      </c>
    </row>
    <row r="41" spans="1:13" ht="13.5" customHeight="1">
      <c r="A41" s="543"/>
      <c r="B41" s="544" t="s">
        <v>232</v>
      </c>
      <c r="C41" s="545" t="s">
        <v>57</v>
      </c>
      <c r="D41" s="595">
        <v>7782</v>
      </c>
      <c r="E41" s="595">
        <v>7441</v>
      </c>
      <c r="F41" s="595">
        <v>7660</v>
      </c>
      <c r="G41" s="595">
        <v>8362</v>
      </c>
      <c r="H41" s="595">
        <v>7940</v>
      </c>
      <c r="I41" s="595">
        <v>7635</v>
      </c>
      <c r="J41" s="564">
        <v>5569</v>
      </c>
      <c r="K41" s="597">
        <v>152</v>
      </c>
      <c r="L41" s="598">
        <v>5578</v>
      </c>
      <c r="M41" s="599">
        <v>5368</v>
      </c>
    </row>
    <row r="42" spans="1:13" ht="13.5" customHeight="1">
      <c r="A42" s="566"/>
      <c r="B42" s="567" t="s">
        <v>191</v>
      </c>
      <c r="C42" s="568"/>
      <c r="D42" s="595">
        <v>784</v>
      </c>
      <c r="E42" s="595">
        <v>804</v>
      </c>
      <c r="F42" s="595">
        <v>895</v>
      </c>
      <c r="G42" s="595">
        <v>775</v>
      </c>
      <c r="H42" s="595">
        <v>702</v>
      </c>
      <c r="I42" s="595">
        <v>642</v>
      </c>
      <c r="J42" s="596">
        <v>629</v>
      </c>
      <c r="K42" s="597">
        <v>23</v>
      </c>
      <c r="L42" s="598">
        <v>641</v>
      </c>
      <c r="M42" s="599">
        <v>644</v>
      </c>
    </row>
    <row r="43" spans="1:13" ht="13.5" customHeight="1">
      <c r="A43" s="566"/>
      <c r="B43" s="567" t="s">
        <v>330</v>
      </c>
      <c r="C43" s="568"/>
      <c r="D43" s="595">
        <v>100</v>
      </c>
      <c r="E43" s="595">
        <v>98</v>
      </c>
      <c r="F43" s="595">
        <v>112</v>
      </c>
      <c r="G43" s="595">
        <v>226</v>
      </c>
      <c r="H43" s="595">
        <v>202</v>
      </c>
      <c r="I43" s="595">
        <v>208</v>
      </c>
      <c r="J43" s="596">
        <v>187</v>
      </c>
      <c r="K43" s="547" t="s">
        <v>144</v>
      </c>
      <c r="L43" s="549">
        <v>222</v>
      </c>
      <c r="M43" s="550">
        <v>375</v>
      </c>
    </row>
    <row r="44" spans="1:13" ht="13.5" customHeight="1">
      <c r="A44" s="566"/>
      <c r="B44" s="569" t="s">
        <v>314</v>
      </c>
      <c r="C44" s="563" t="s">
        <v>90</v>
      </c>
      <c r="D44" s="546" t="s">
        <v>144</v>
      </c>
      <c r="E44" s="546" t="s">
        <v>144</v>
      </c>
      <c r="F44" s="546" t="s">
        <v>144</v>
      </c>
      <c r="G44" s="546" t="s">
        <v>144</v>
      </c>
      <c r="H44" s="546" t="s">
        <v>144</v>
      </c>
      <c r="I44" s="546" t="s">
        <v>144</v>
      </c>
      <c r="J44" s="564" t="s">
        <v>144</v>
      </c>
      <c r="K44" s="565" t="s">
        <v>144</v>
      </c>
      <c r="L44" s="546" t="s">
        <v>144</v>
      </c>
      <c r="M44" s="550">
        <v>755</v>
      </c>
    </row>
    <row r="45" spans="1:13" ht="13.5" customHeight="1">
      <c r="A45" s="543"/>
      <c r="B45" s="562" t="s">
        <v>190</v>
      </c>
      <c r="C45" s="563" t="s">
        <v>57</v>
      </c>
      <c r="D45" s="546" t="s">
        <v>144</v>
      </c>
      <c r="E45" s="546" t="s">
        <v>144</v>
      </c>
      <c r="F45" s="546" t="s">
        <v>144</v>
      </c>
      <c r="G45" s="546" t="s">
        <v>144</v>
      </c>
      <c r="H45" s="546" t="s">
        <v>144</v>
      </c>
      <c r="I45" s="546" t="s">
        <v>144</v>
      </c>
      <c r="J45" s="564">
        <v>1923</v>
      </c>
      <c r="K45" s="547">
        <v>105</v>
      </c>
      <c r="L45" s="549">
        <v>2053</v>
      </c>
      <c r="M45" s="550">
        <v>2194</v>
      </c>
    </row>
    <row r="46" spans="1:13" ht="13.5" customHeight="1">
      <c r="A46" s="543"/>
      <c r="B46" s="562" t="s">
        <v>436</v>
      </c>
      <c r="C46" s="563" t="s">
        <v>90</v>
      </c>
      <c r="D46" s="546" t="s">
        <v>144</v>
      </c>
      <c r="E46" s="546" t="s">
        <v>144</v>
      </c>
      <c r="F46" s="546" t="s">
        <v>144</v>
      </c>
      <c r="G46" s="546" t="s">
        <v>144</v>
      </c>
      <c r="H46" s="546" t="s">
        <v>144</v>
      </c>
      <c r="I46" s="546" t="s">
        <v>144</v>
      </c>
      <c r="J46" s="564" t="s">
        <v>144</v>
      </c>
      <c r="K46" s="565" t="s">
        <v>144</v>
      </c>
      <c r="L46" s="546" t="s">
        <v>144</v>
      </c>
      <c r="M46" s="550">
        <v>982</v>
      </c>
    </row>
    <row r="47" spans="1:13" ht="13.5" customHeight="1">
      <c r="A47" s="543"/>
      <c r="B47" s="544" t="s">
        <v>45</v>
      </c>
      <c r="C47" s="545"/>
      <c r="D47" s="546" t="s">
        <v>144</v>
      </c>
      <c r="E47" s="546" t="s">
        <v>144</v>
      </c>
      <c r="F47" s="546" t="s">
        <v>144</v>
      </c>
      <c r="G47" s="546" t="s">
        <v>144</v>
      </c>
      <c r="H47" s="546" t="s">
        <v>144</v>
      </c>
      <c r="I47" s="546" t="s">
        <v>144</v>
      </c>
      <c r="J47" s="564">
        <v>495</v>
      </c>
      <c r="K47" s="547">
        <v>7</v>
      </c>
      <c r="L47" s="549">
        <v>461</v>
      </c>
      <c r="M47" s="550">
        <v>1454</v>
      </c>
    </row>
    <row r="48" spans="1:13" ht="13.5" customHeight="1">
      <c r="A48" s="543"/>
      <c r="B48" s="544" t="s">
        <v>108</v>
      </c>
      <c r="C48" s="545" t="s">
        <v>57</v>
      </c>
      <c r="D48" s="546" t="s">
        <v>144</v>
      </c>
      <c r="E48" s="546" t="s">
        <v>144</v>
      </c>
      <c r="F48" s="546" t="s">
        <v>144</v>
      </c>
      <c r="G48" s="546" t="s">
        <v>144</v>
      </c>
      <c r="H48" s="546" t="s">
        <v>144</v>
      </c>
      <c r="I48" s="546" t="s">
        <v>144</v>
      </c>
      <c r="J48" s="564">
        <v>3104</v>
      </c>
      <c r="K48" s="547">
        <v>199</v>
      </c>
      <c r="L48" s="549">
        <v>3963</v>
      </c>
      <c r="M48" s="550">
        <v>5536</v>
      </c>
    </row>
    <row r="49" spans="1:13" ht="13.5" customHeight="1">
      <c r="A49" s="543"/>
      <c r="B49" s="544" t="s">
        <v>472</v>
      </c>
      <c r="C49" s="545" t="s">
        <v>57</v>
      </c>
      <c r="D49" s="546" t="s">
        <v>144</v>
      </c>
      <c r="E49" s="546" t="s">
        <v>144</v>
      </c>
      <c r="F49" s="546" t="s">
        <v>144</v>
      </c>
      <c r="G49" s="546" t="s">
        <v>144</v>
      </c>
      <c r="H49" s="546" t="s">
        <v>144</v>
      </c>
      <c r="I49" s="546" t="s">
        <v>144</v>
      </c>
      <c r="J49" s="564">
        <v>383</v>
      </c>
      <c r="K49" s="547">
        <v>3</v>
      </c>
      <c r="L49" s="549">
        <v>574</v>
      </c>
      <c r="M49" s="550">
        <v>371</v>
      </c>
    </row>
    <row r="50" spans="1:13" ht="13.5" customHeight="1">
      <c r="A50" s="543"/>
      <c r="B50" s="544" t="s">
        <v>320</v>
      </c>
      <c r="C50" s="545"/>
      <c r="D50" s="595">
        <v>6180</v>
      </c>
      <c r="E50" s="595">
        <v>6779</v>
      </c>
      <c r="F50" s="595">
        <v>7816</v>
      </c>
      <c r="G50" s="595">
        <v>8821</v>
      </c>
      <c r="H50" s="595">
        <v>6876</v>
      </c>
      <c r="I50" s="595">
        <v>9333</v>
      </c>
      <c r="J50" s="596">
        <v>3138</v>
      </c>
      <c r="K50" s="597">
        <v>50</v>
      </c>
      <c r="L50" s="598">
        <v>2908</v>
      </c>
      <c r="M50" s="599">
        <v>1158</v>
      </c>
    </row>
    <row r="51" spans="1:15" ht="13.5" customHeight="1">
      <c r="A51" s="607"/>
      <c r="B51" s="572" t="s">
        <v>176</v>
      </c>
      <c r="C51" s="608"/>
      <c r="D51" s="609">
        <v>766</v>
      </c>
      <c r="E51" s="609">
        <v>723</v>
      </c>
      <c r="F51" s="609">
        <v>748</v>
      </c>
      <c r="G51" s="609">
        <v>805</v>
      </c>
      <c r="H51" s="574" t="s">
        <v>144</v>
      </c>
      <c r="I51" s="609">
        <v>875</v>
      </c>
      <c r="J51" s="610" t="s">
        <v>144</v>
      </c>
      <c r="K51" s="575" t="s">
        <v>144</v>
      </c>
      <c r="L51" s="577" t="s">
        <v>144</v>
      </c>
      <c r="M51" s="578">
        <v>1075</v>
      </c>
      <c r="O51" s="375"/>
    </row>
    <row r="52" spans="1:13" ht="18.75" customHeight="1">
      <c r="A52" s="611" t="s">
        <v>78</v>
      </c>
      <c r="B52" s="611"/>
      <c r="C52" s="611"/>
      <c r="D52" s="611"/>
      <c r="E52" s="611"/>
      <c r="F52" s="518"/>
      <c r="G52" s="518"/>
      <c r="H52" s="612"/>
      <c r="L52" s="613"/>
      <c r="M52" s="614"/>
    </row>
    <row r="53" spans="1:13" ht="6" customHeight="1">
      <c r="A53" s="518"/>
      <c r="B53" s="518"/>
      <c r="C53" s="518"/>
      <c r="D53" s="518"/>
      <c r="E53" s="518"/>
      <c r="F53" s="518"/>
      <c r="G53" s="518"/>
      <c r="H53" s="612"/>
      <c r="L53" s="615"/>
      <c r="M53" s="616"/>
    </row>
    <row r="54" spans="2:5" ht="13.5">
      <c r="B54" s="617" t="s">
        <v>261</v>
      </c>
      <c r="C54" s="617"/>
      <c r="D54" s="617"/>
      <c r="E54" s="617"/>
    </row>
  </sheetData>
  <sheetProtection/>
  <mergeCells count="27">
    <mergeCell ref="G2:G3"/>
    <mergeCell ref="H2:H3"/>
    <mergeCell ref="I2:I3"/>
    <mergeCell ref="J2:K2"/>
    <mergeCell ref="L2:L3"/>
    <mergeCell ref="M2:M3"/>
    <mergeCell ref="A4:B4"/>
    <mergeCell ref="A5:B5"/>
    <mergeCell ref="A2:B3"/>
    <mergeCell ref="D2:D3"/>
    <mergeCell ref="E2:E3"/>
    <mergeCell ref="F2:F3"/>
    <mergeCell ref="L28:L29"/>
    <mergeCell ref="M28:M29"/>
    <mergeCell ref="A30:B30"/>
    <mergeCell ref="A6:B6"/>
    <mergeCell ref="A28:B29"/>
    <mergeCell ref="D28:D29"/>
    <mergeCell ref="E28:E29"/>
    <mergeCell ref="F28:F29"/>
    <mergeCell ref="G28:G29"/>
    <mergeCell ref="A31:B31"/>
    <mergeCell ref="A32:B32"/>
    <mergeCell ref="A36:B36"/>
    <mergeCell ref="H28:H29"/>
    <mergeCell ref="I28:I29"/>
    <mergeCell ref="J28:K28"/>
  </mergeCells>
  <printOptions/>
  <pageMargins left="0.5905511811023623" right="0.3937007874015748" top="0.3937007874015748" bottom="0.1968503937007874" header="0.5118110236220472" footer="0.1968503937007874"/>
  <pageSetup horizontalDpi="600" verticalDpi="600" orientation="landscape" paperSize="9" scale="82" r:id="rId1"/>
  <headerFooter alignWithMargins="0">
    <oddFooter>&amp;L&amp;"ＭＳ Ｐ明朝,標準"&amp;10－１６－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SheetLayoutView="100" zoomScalePageLayoutView="0" workbookViewId="0" topLeftCell="A13">
      <selection activeCell="A33" activeCellId="1" sqref="A19:B28 A33:B43"/>
    </sheetView>
  </sheetViews>
  <sheetFormatPr defaultColWidth="9.00390625" defaultRowHeight="13.5"/>
  <cols>
    <col min="1" max="2" width="4.75390625" style="1" customWidth="1"/>
    <col min="3" max="3" width="7.875" style="1" customWidth="1"/>
    <col min="4" max="4" width="2.00390625" style="1" customWidth="1"/>
    <col min="5" max="5" width="8.625" style="1" customWidth="1"/>
    <col min="6" max="6" width="2.00390625" style="1" customWidth="1"/>
    <col min="7" max="7" width="8.625" style="1" customWidth="1"/>
    <col min="8" max="8" width="2.00390625" style="1" customWidth="1"/>
    <col min="9" max="9" width="8.625" style="1" customWidth="1"/>
    <col min="10" max="10" width="2.00390625" style="1" customWidth="1"/>
    <col min="11" max="11" width="8.625" style="1" customWidth="1"/>
    <col min="12" max="12" width="2.00390625" style="1" customWidth="1"/>
    <col min="13" max="13" width="8.625" style="1" customWidth="1"/>
    <col min="14" max="14" width="2.00390625" style="1" customWidth="1"/>
    <col min="15" max="15" width="8.625" style="1" customWidth="1"/>
    <col min="16" max="16" width="2.00390625" style="1" customWidth="1"/>
    <col min="17" max="17" width="8.625" style="1" customWidth="1"/>
    <col min="18" max="18" width="2.00390625" style="1" customWidth="1"/>
    <col min="19" max="19" width="8.625" style="1" customWidth="1"/>
    <col min="20" max="20" width="2.00390625" style="1" customWidth="1"/>
    <col min="21" max="21" width="8.625" style="1" customWidth="1"/>
    <col min="22" max="22" width="2.00390625" style="1" customWidth="1"/>
    <col min="23" max="23" width="8.625" style="6" customWidth="1"/>
    <col min="24" max="24" width="2.00390625" style="1" customWidth="1"/>
    <col min="25" max="25" width="9.00390625" style="1" customWidth="1"/>
    <col min="26" max="26" width="2.00390625" style="1" customWidth="1"/>
    <col min="27" max="27" width="9.00390625" style="618" hidden="1" customWidth="1"/>
    <col min="28" max="28" width="22.125" style="618" hidden="1" customWidth="1"/>
    <col min="29" max="16384" width="9.00390625" style="1" customWidth="1"/>
  </cols>
  <sheetData>
    <row r="1" spans="1:26" ht="16.5" customHeight="1">
      <c r="A1" s="167" t="s">
        <v>115</v>
      </c>
      <c r="B1" s="167"/>
      <c r="C1" s="619"/>
      <c r="D1" s="619"/>
      <c r="E1" s="619"/>
      <c r="F1" s="619"/>
      <c r="G1" s="619"/>
      <c r="H1" s="521"/>
      <c r="I1" s="521"/>
      <c r="J1" s="521"/>
      <c r="K1" s="521"/>
      <c r="L1" s="521"/>
      <c r="M1" s="521"/>
      <c r="N1" s="521"/>
      <c r="Q1" s="521"/>
      <c r="R1" s="521"/>
      <c r="W1" s="380" t="s">
        <v>283</v>
      </c>
      <c r="Y1" s="6"/>
      <c r="Z1" s="6"/>
    </row>
    <row r="2" spans="1:28" ht="16.5" customHeight="1">
      <c r="A2" s="1022" t="s">
        <v>463</v>
      </c>
      <c r="B2" s="968"/>
      <c r="C2" s="968"/>
      <c r="D2" s="1023"/>
      <c r="E2" s="1111" t="s">
        <v>146</v>
      </c>
      <c r="F2" s="1097"/>
      <c r="G2" s="1096" t="s">
        <v>152</v>
      </c>
      <c r="H2" s="1097"/>
      <c r="I2" s="1096" t="s">
        <v>291</v>
      </c>
      <c r="J2" s="1097"/>
      <c r="K2" s="1096" t="s">
        <v>243</v>
      </c>
      <c r="L2" s="1097"/>
      <c r="M2" s="1096" t="s">
        <v>409</v>
      </c>
      <c r="N2" s="1097"/>
      <c r="O2" s="1096" t="s">
        <v>426</v>
      </c>
      <c r="P2" s="1097"/>
      <c r="Q2" s="1100" t="s">
        <v>233</v>
      </c>
      <c r="R2" s="1101"/>
      <c r="S2" s="1104" t="s">
        <v>428</v>
      </c>
      <c r="T2" s="1104"/>
      <c r="U2" s="1104"/>
      <c r="V2" s="1101"/>
      <c r="W2" s="1100" t="s">
        <v>421</v>
      </c>
      <c r="X2" s="976"/>
      <c r="Y2" s="620"/>
      <c r="Z2" s="268"/>
      <c r="AA2" s="268"/>
      <c r="AB2" s="268"/>
    </row>
    <row r="3" spans="1:28" ht="12" customHeight="1">
      <c r="A3" s="993"/>
      <c r="B3" s="1109"/>
      <c r="C3" s="1109"/>
      <c r="D3" s="1110"/>
      <c r="E3" s="1112"/>
      <c r="F3" s="1099"/>
      <c r="G3" s="1098"/>
      <c r="H3" s="1099"/>
      <c r="I3" s="1098"/>
      <c r="J3" s="1099"/>
      <c r="K3" s="1098"/>
      <c r="L3" s="1099"/>
      <c r="M3" s="1098"/>
      <c r="N3" s="1099"/>
      <c r="O3" s="1098"/>
      <c r="P3" s="1099"/>
      <c r="Q3" s="1102"/>
      <c r="R3" s="1103"/>
      <c r="S3" s="1105" t="s">
        <v>353</v>
      </c>
      <c r="T3" s="1106"/>
      <c r="U3" s="1107" t="s">
        <v>226</v>
      </c>
      <c r="V3" s="1108"/>
      <c r="W3" s="1102"/>
      <c r="X3" s="978"/>
      <c r="Y3" s="621"/>
      <c r="Z3" s="268"/>
      <c r="AA3" s="268"/>
      <c r="AB3" s="268"/>
    </row>
    <row r="4" spans="1:28" ht="14.25" customHeight="1">
      <c r="A4" s="1089" t="s">
        <v>53</v>
      </c>
      <c r="B4" s="1090"/>
      <c r="C4" s="1091"/>
      <c r="D4" s="1092"/>
      <c r="E4" s="622">
        <v>19884</v>
      </c>
      <c r="F4" s="623"/>
      <c r="G4" s="622">
        <v>18010</v>
      </c>
      <c r="H4" s="623"/>
      <c r="I4" s="622">
        <v>17037</v>
      </c>
      <c r="J4" s="623"/>
      <c r="K4" s="622">
        <v>16476</v>
      </c>
      <c r="L4" s="623"/>
      <c r="M4" s="622">
        <v>15087</v>
      </c>
      <c r="N4" s="623"/>
      <c r="O4" s="622">
        <v>13645</v>
      </c>
      <c r="P4" s="623"/>
      <c r="Q4" s="622">
        <v>12343</v>
      </c>
      <c r="R4" s="623"/>
      <c r="S4" s="624">
        <f>S5+S9</f>
        <v>7784</v>
      </c>
      <c r="T4" s="625"/>
      <c r="U4" s="624">
        <f>U5+U9</f>
        <v>2148</v>
      </c>
      <c r="V4" s="623"/>
      <c r="W4" s="624">
        <v>7705</v>
      </c>
      <c r="X4" s="626"/>
      <c r="Y4" s="627"/>
      <c r="Z4" s="268"/>
      <c r="AA4" s="268"/>
      <c r="AB4" s="268"/>
    </row>
    <row r="5" spans="1:28" ht="14.25" customHeight="1">
      <c r="A5" s="1053" t="s">
        <v>49</v>
      </c>
      <c r="B5" s="1054"/>
      <c r="C5" s="1025"/>
      <c r="D5" s="1093"/>
      <c r="E5" s="628">
        <v>9516</v>
      </c>
      <c r="F5" s="629"/>
      <c r="G5" s="628">
        <v>8615</v>
      </c>
      <c r="H5" s="629"/>
      <c r="I5" s="628">
        <v>8163</v>
      </c>
      <c r="J5" s="629"/>
      <c r="K5" s="628">
        <v>7933</v>
      </c>
      <c r="L5" s="629"/>
      <c r="M5" s="628">
        <v>7298</v>
      </c>
      <c r="N5" s="629"/>
      <c r="O5" s="628">
        <v>6571</v>
      </c>
      <c r="P5" s="629"/>
      <c r="Q5" s="628">
        <v>5966</v>
      </c>
      <c r="R5" s="629"/>
      <c r="S5" s="630">
        <f>SUM(S6:S8)</f>
        <v>3750</v>
      </c>
      <c r="T5" s="630"/>
      <c r="U5" s="631">
        <f>SUM(U6:U8)</f>
        <v>1066</v>
      </c>
      <c r="V5" s="629"/>
      <c r="W5" s="630">
        <v>3780</v>
      </c>
      <c r="X5" s="632"/>
      <c r="Y5" s="627"/>
      <c r="Z5" s="268"/>
      <c r="AA5" s="268"/>
      <c r="AB5" s="268"/>
    </row>
    <row r="6" spans="1:28" ht="14.25" customHeight="1">
      <c r="A6" s="633"/>
      <c r="B6" s="270"/>
      <c r="C6" s="1084" t="s">
        <v>361</v>
      </c>
      <c r="D6" s="1085"/>
      <c r="E6" s="634">
        <v>2174</v>
      </c>
      <c r="F6" s="635"/>
      <c r="G6" s="634">
        <v>1685</v>
      </c>
      <c r="H6" s="635"/>
      <c r="I6" s="634">
        <v>1535</v>
      </c>
      <c r="J6" s="635"/>
      <c r="K6" s="634">
        <v>1567</v>
      </c>
      <c r="L6" s="635"/>
      <c r="M6" s="634">
        <v>1456</v>
      </c>
      <c r="N6" s="635"/>
      <c r="O6" s="634">
        <v>1097</v>
      </c>
      <c r="P6" s="635"/>
      <c r="Q6" s="634">
        <v>805</v>
      </c>
      <c r="R6" s="636" t="s">
        <v>343</v>
      </c>
      <c r="S6" s="637">
        <v>390</v>
      </c>
      <c r="T6" s="638"/>
      <c r="U6" s="639">
        <v>144</v>
      </c>
      <c r="V6" s="636"/>
      <c r="W6" s="637">
        <v>378</v>
      </c>
      <c r="X6" s="640"/>
      <c r="Y6" s="627"/>
      <c r="Z6" s="268"/>
      <c r="AA6" s="268"/>
      <c r="AB6" s="268"/>
    </row>
    <row r="7" spans="1:28" ht="14.25" customHeight="1">
      <c r="A7" s="633"/>
      <c r="B7" s="270"/>
      <c r="C7" s="1086" t="s">
        <v>467</v>
      </c>
      <c r="D7" s="1018"/>
      <c r="E7" s="641">
        <v>5736</v>
      </c>
      <c r="F7" s="642" t="s">
        <v>57</v>
      </c>
      <c r="G7" s="641">
        <v>5789</v>
      </c>
      <c r="H7" s="643"/>
      <c r="I7" s="641">
        <v>5460</v>
      </c>
      <c r="J7" s="643"/>
      <c r="K7" s="641">
        <v>5135</v>
      </c>
      <c r="L7" s="643"/>
      <c r="M7" s="641">
        <v>4531</v>
      </c>
      <c r="N7" s="643"/>
      <c r="O7" s="641">
        <v>4001</v>
      </c>
      <c r="P7" s="643"/>
      <c r="Q7" s="641">
        <v>3628</v>
      </c>
      <c r="R7" s="644" t="s">
        <v>343</v>
      </c>
      <c r="S7" s="645">
        <v>2313</v>
      </c>
      <c r="T7" s="646"/>
      <c r="U7" s="647">
        <v>647</v>
      </c>
      <c r="V7" s="644"/>
      <c r="W7" s="645">
        <v>2286</v>
      </c>
      <c r="X7" s="648"/>
      <c r="Y7" s="627"/>
      <c r="Z7" s="268"/>
      <c r="AA7" s="268"/>
      <c r="AB7" s="268"/>
    </row>
    <row r="8" spans="1:28" ht="14.25" customHeight="1">
      <c r="A8" s="649"/>
      <c r="B8" s="650"/>
      <c r="C8" s="1094" t="s">
        <v>270</v>
      </c>
      <c r="D8" s="1095"/>
      <c r="E8" s="651">
        <v>1606</v>
      </c>
      <c r="F8" s="652" t="s">
        <v>57</v>
      </c>
      <c r="G8" s="651">
        <v>1141</v>
      </c>
      <c r="H8" s="653"/>
      <c r="I8" s="651">
        <v>1168</v>
      </c>
      <c r="J8" s="653"/>
      <c r="K8" s="651">
        <v>1231</v>
      </c>
      <c r="L8" s="653"/>
      <c r="M8" s="651">
        <v>1311</v>
      </c>
      <c r="N8" s="653"/>
      <c r="O8" s="651">
        <v>1473</v>
      </c>
      <c r="P8" s="653"/>
      <c r="Q8" s="651">
        <v>1533</v>
      </c>
      <c r="R8" s="654" t="s">
        <v>343</v>
      </c>
      <c r="S8" s="655">
        <v>1047</v>
      </c>
      <c r="T8" s="656"/>
      <c r="U8" s="657">
        <v>275</v>
      </c>
      <c r="V8" s="654"/>
      <c r="W8" s="655">
        <v>1116</v>
      </c>
      <c r="X8" s="658"/>
      <c r="Y8" s="627"/>
      <c r="Z8" s="268"/>
      <c r="AA8" s="268"/>
      <c r="AB8" s="268"/>
    </row>
    <row r="9" spans="1:28" ht="14.25" customHeight="1">
      <c r="A9" s="1053" t="s">
        <v>390</v>
      </c>
      <c r="B9" s="1054"/>
      <c r="C9" s="1025"/>
      <c r="D9" s="1093"/>
      <c r="E9" s="628">
        <v>10368</v>
      </c>
      <c r="F9" s="659"/>
      <c r="G9" s="628">
        <v>9395</v>
      </c>
      <c r="H9" s="629"/>
      <c r="I9" s="628">
        <v>8874</v>
      </c>
      <c r="J9" s="629"/>
      <c r="K9" s="628">
        <v>8543</v>
      </c>
      <c r="L9" s="629"/>
      <c r="M9" s="628">
        <v>7789</v>
      </c>
      <c r="N9" s="629"/>
      <c r="O9" s="628">
        <v>7074</v>
      </c>
      <c r="P9" s="629"/>
      <c r="Q9" s="628">
        <v>6377</v>
      </c>
      <c r="R9" s="629"/>
      <c r="S9" s="630">
        <f>SUM(S10:S12)</f>
        <v>4034</v>
      </c>
      <c r="T9" s="630"/>
      <c r="U9" s="631">
        <f>SUM(U10:U12)</f>
        <v>1082</v>
      </c>
      <c r="V9" s="629"/>
      <c r="W9" s="630">
        <v>3925</v>
      </c>
      <c r="X9" s="632"/>
      <c r="Y9" s="627"/>
      <c r="Z9" s="268"/>
      <c r="AA9" s="268"/>
      <c r="AB9" s="268"/>
    </row>
    <row r="10" spans="1:28" ht="14.25" customHeight="1">
      <c r="A10" s="633"/>
      <c r="B10" s="270"/>
      <c r="C10" s="1084" t="s">
        <v>361</v>
      </c>
      <c r="D10" s="1085"/>
      <c r="E10" s="634">
        <v>2052</v>
      </c>
      <c r="F10" s="660"/>
      <c r="G10" s="634">
        <v>1590</v>
      </c>
      <c r="H10" s="635"/>
      <c r="I10" s="634">
        <v>1502</v>
      </c>
      <c r="J10" s="635"/>
      <c r="K10" s="634">
        <v>1568</v>
      </c>
      <c r="L10" s="635"/>
      <c r="M10" s="634">
        <v>1431</v>
      </c>
      <c r="N10" s="635"/>
      <c r="O10" s="634">
        <v>1075</v>
      </c>
      <c r="P10" s="635"/>
      <c r="Q10" s="634">
        <v>827</v>
      </c>
      <c r="R10" s="635"/>
      <c r="S10" s="637">
        <v>437</v>
      </c>
      <c r="T10" s="637"/>
      <c r="U10" s="639">
        <v>121</v>
      </c>
      <c r="V10" s="635"/>
      <c r="W10" s="637">
        <v>353</v>
      </c>
      <c r="X10" s="661"/>
      <c r="Y10" s="627"/>
      <c r="Z10" s="268"/>
      <c r="AA10" s="268"/>
      <c r="AB10" s="268"/>
    </row>
    <row r="11" spans="1:28" ht="14.25" customHeight="1">
      <c r="A11" s="633"/>
      <c r="B11" s="270"/>
      <c r="C11" s="1086" t="s">
        <v>467</v>
      </c>
      <c r="D11" s="1018"/>
      <c r="E11" s="641">
        <v>6303</v>
      </c>
      <c r="F11" s="642" t="s">
        <v>57</v>
      </c>
      <c r="G11" s="641">
        <v>6239</v>
      </c>
      <c r="H11" s="643"/>
      <c r="I11" s="641">
        <v>5698</v>
      </c>
      <c r="J11" s="643"/>
      <c r="K11" s="641">
        <v>5249</v>
      </c>
      <c r="L11" s="643"/>
      <c r="M11" s="641">
        <v>4570</v>
      </c>
      <c r="N11" s="643"/>
      <c r="O11" s="641">
        <v>4033</v>
      </c>
      <c r="P11" s="643"/>
      <c r="Q11" s="641">
        <v>3505</v>
      </c>
      <c r="R11" s="643"/>
      <c r="S11" s="645">
        <v>2212</v>
      </c>
      <c r="T11" s="645"/>
      <c r="U11" s="647">
        <v>594</v>
      </c>
      <c r="V11" s="643"/>
      <c r="W11" s="645">
        <v>2145</v>
      </c>
      <c r="X11" s="662"/>
      <c r="Y11" s="627"/>
      <c r="Z11" s="268"/>
      <c r="AA11" s="268"/>
      <c r="AB11" s="268"/>
    </row>
    <row r="12" spans="1:28" ht="14.25" customHeight="1">
      <c r="A12" s="663"/>
      <c r="B12" s="664"/>
      <c r="C12" s="1087" t="s">
        <v>270</v>
      </c>
      <c r="D12" s="1088"/>
      <c r="E12" s="665">
        <v>2013</v>
      </c>
      <c r="F12" s="666" t="s">
        <v>57</v>
      </c>
      <c r="G12" s="665">
        <v>1566</v>
      </c>
      <c r="H12" s="667"/>
      <c r="I12" s="665">
        <v>1674</v>
      </c>
      <c r="J12" s="667"/>
      <c r="K12" s="665">
        <v>1726</v>
      </c>
      <c r="L12" s="667"/>
      <c r="M12" s="665">
        <v>1788</v>
      </c>
      <c r="N12" s="667"/>
      <c r="O12" s="665">
        <v>1966</v>
      </c>
      <c r="P12" s="667"/>
      <c r="Q12" s="665">
        <v>2045</v>
      </c>
      <c r="R12" s="667"/>
      <c r="S12" s="668">
        <v>1385</v>
      </c>
      <c r="T12" s="668"/>
      <c r="U12" s="669">
        <v>367</v>
      </c>
      <c r="V12" s="667"/>
      <c r="W12" s="668">
        <v>1427</v>
      </c>
      <c r="X12" s="670"/>
      <c r="Y12" s="627"/>
      <c r="Z12" s="268"/>
      <c r="AA12" s="268"/>
      <c r="AB12" s="268"/>
    </row>
    <row r="13" spans="1:28" s="59" customFormat="1" ht="16.5" customHeight="1">
      <c r="A13" s="59" t="s">
        <v>204</v>
      </c>
      <c r="C13" s="671"/>
      <c r="D13" s="671"/>
      <c r="E13" s="671"/>
      <c r="F13" s="671"/>
      <c r="G13" s="671"/>
      <c r="H13" s="671"/>
      <c r="O13" s="672"/>
      <c r="P13" s="671"/>
      <c r="Q13" s="673"/>
      <c r="R13" s="671"/>
      <c r="S13" s="247"/>
      <c r="U13" s="247"/>
      <c r="W13" s="247"/>
      <c r="AA13" s="674"/>
      <c r="AB13" s="674"/>
    </row>
    <row r="14" spans="3:28" s="59" customFormat="1" ht="6" customHeight="1">
      <c r="C14" s="671"/>
      <c r="D14" s="671"/>
      <c r="E14" s="671"/>
      <c r="F14" s="671"/>
      <c r="G14" s="671"/>
      <c r="H14" s="671"/>
      <c r="O14" s="672"/>
      <c r="P14" s="671"/>
      <c r="Q14" s="671"/>
      <c r="R14" s="671"/>
      <c r="W14" s="247"/>
      <c r="AA14" s="674"/>
      <c r="AB14" s="674"/>
    </row>
    <row r="15" spans="1:21" ht="13.5">
      <c r="A15" s="59" t="s">
        <v>263</v>
      </c>
      <c r="B15" s="59"/>
      <c r="C15" s="671"/>
      <c r="D15" s="671"/>
      <c r="E15" s="671"/>
      <c r="F15" s="671"/>
      <c r="G15" s="521"/>
      <c r="H15" s="521"/>
      <c r="I15" s="257"/>
      <c r="J15" s="521"/>
      <c r="K15" s="257"/>
      <c r="L15" s="521"/>
      <c r="M15" s="257"/>
      <c r="N15" s="521"/>
      <c r="P15" s="521"/>
      <c r="Q15" s="257"/>
      <c r="R15" s="521"/>
      <c r="S15" s="6"/>
      <c r="U15" s="6"/>
    </row>
    <row r="16" spans="3:21" ht="11.25" customHeight="1">
      <c r="C16" s="521"/>
      <c r="D16" s="521"/>
      <c r="E16" s="521"/>
      <c r="F16" s="521"/>
      <c r="G16" s="521"/>
      <c r="H16" s="521"/>
      <c r="I16" s="257"/>
      <c r="J16" s="521"/>
      <c r="K16" s="257"/>
      <c r="L16" s="521"/>
      <c r="M16" s="257"/>
      <c r="N16" s="521"/>
      <c r="O16" s="257"/>
      <c r="P16" s="521"/>
      <c r="Q16" s="257"/>
      <c r="R16" s="521"/>
      <c r="S16" s="6"/>
      <c r="U16" s="6"/>
    </row>
    <row r="17" spans="1:21" ht="16.5" customHeight="1">
      <c r="A17" s="167" t="s">
        <v>163</v>
      </c>
      <c r="B17" s="167"/>
      <c r="C17" s="619"/>
      <c r="D17" s="619"/>
      <c r="E17" s="619"/>
      <c r="F17" s="619"/>
      <c r="G17" s="619"/>
      <c r="H17" s="619"/>
      <c r="I17" s="675"/>
      <c r="J17" s="521"/>
      <c r="K17" s="257"/>
      <c r="L17" s="521"/>
      <c r="M17" s="257"/>
      <c r="N17" s="521"/>
      <c r="O17" s="257"/>
      <c r="P17" s="521"/>
      <c r="Q17" s="257"/>
      <c r="R17" s="521"/>
      <c r="S17" s="6"/>
      <c r="U17" s="6"/>
    </row>
    <row r="18" spans="1:25" ht="16.5" customHeight="1">
      <c r="A18" s="167" t="s">
        <v>331</v>
      </c>
      <c r="B18" s="167"/>
      <c r="C18" s="168"/>
      <c r="D18" s="168"/>
      <c r="I18" s="6"/>
      <c r="K18" s="6"/>
      <c r="M18" s="6"/>
      <c r="Q18" s="6"/>
      <c r="S18" s="6"/>
      <c r="U18" s="6"/>
      <c r="Y18" s="8" t="s">
        <v>189</v>
      </c>
    </row>
    <row r="19" spans="1:26" ht="14.25" customHeight="1">
      <c r="A19" s="1081" t="s">
        <v>63</v>
      </c>
      <c r="B19" s="1082"/>
      <c r="C19" s="1083" t="s">
        <v>178</v>
      </c>
      <c r="D19" s="1080"/>
      <c r="E19" s="1078" t="s">
        <v>411</v>
      </c>
      <c r="F19" s="1079"/>
      <c r="G19" s="1078" t="s">
        <v>442</v>
      </c>
      <c r="H19" s="1079"/>
      <c r="I19" s="1078" t="s">
        <v>3</v>
      </c>
      <c r="J19" s="1079"/>
      <c r="K19" s="1078" t="s">
        <v>155</v>
      </c>
      <c r="L19" s="1079"/>
      <c r="M19" s="1078" t="s">
        <v>434</v>
      </c>
      <c r="N19" s="1079"/>
      <c r="O19" s="1078" t="s">
        <v>26</v>
      </c>
      <c r="P19" s="1079"/>
      <c r="Q19" s="1078" t="s">
        <v>419</v>
      </c>
      <c r="R19" s="1079"/>
      <c r="S19" s="1078" t="s">
        <v>246</v>
      </c>
      <c r="T19" s="1079"/>
      <c r="U19" s="1080" t="s">
        <v>109</v>
      </c>
      <c r="V19" s="1079"/>
      <c r="W19" s="1080" t="s">
        <v>47</v>
      </c>
      <c r="X19" s="1079"/>
      <c r="Y19" s="1076" t="s">
        <v>363</v>
      </c>
      <c r="Z19" s="1077"/>
    </row>
    <row r="20" spans="1:26" ht="14.25" customHeight="1">
      <c r="A20" s="291" t="s">
        <v>398</v>
      </c>
      <c r="B20" s="259" t="s">
        <v>106</v>
      </c>
      <c r="C20" s="676">
        <v>1688</v>
      </c>
      <c r="D20" s="645"/>
      <c r="E20" s="641">
        <v>1248</v>
      </c>
      <c r="F20" s="643"/>
      <c r="G20" s="641">
        <v>1399</v>
      </c>
      <c r="H20" s="643"/>
      <c r="I20" s="641">
        <v>1722</v>
      </c>
      <c r="J20" s="643"/>
      <c r="K20" s="641">
        <v>1200</v>
      </c>
      <c r="L20" s="643"/>
      <c r="M20" s="641">
        <v>2785</v>
      </c>
      <c r="N20" s="643"/>
      <c r="O20" s="641">
        <v>2189</v>
      </c>
      <c r="P20" s="643"/>
      <c r="Q20" s="641">
        <v>2847</v>
      </c>
      <c r="R20" s="643"/>
      <c r="S20" s="677">
        <v>2691</v>
      </c>
      <c r="T20" s="678"/>
      <c r="U20" s="645">
        <v>2115</v>
      </c>
      <c r="V20" s="679"/>
      <c r="W20" s="645">
        <v>4064</v>
      </c>
      <c r="X20" s="678"/>
      <c r="Y20" s="645">
        <f aca="true" t="shared" si="0" ref="Y20:Y28">SUM(C20:W20)</f>
        <v>23948</v>
      </c>
      <c r="Z20" s="662"/>
    </row>
    <row r="21" spans="1:26" ht="14.25" customHeight="1">
      <c r="A21" s="291"/>
      <c r="B21" s="259" t="s">
        <v>399</v>
      </c>
      <c r="C21" s="676">
        <v>1486</v>
      </c>
      <c r="D21" s="645"/>
      <c r="E21" s="641">
        <v>1088</v>
      </c>
      <c r="F21" s="643"/>
      <c r="G21" s="641">
        <v>1235</v>
      </c>
      <c r="H21" s="643"/>
      <c r="I21" s="641">
        <v>1420</v>
      </c>
      <c r="J21" s="643"/>
      <c r="K21" s="641">
        <v>1105</v>
      </c>
      <c r="L21" s="643"/>
      <c r="M21" s="641">
        <v>2548</v>
      </c>
      <c r="N21" s="643"/>
      <c r="O21" s="641">
        <v>1984</v>
      </c>
      <c r="P21" s="643"/>
      <c r="Q21" s="641">
        <v>2749</v>
      </c>
      <c r="R21" s="643"/>
      <c r="S21" s="680">
        <v>2437</v>
      </c>
      <c r="T21" s="681"/>
      <c r="U21" s="645">
        <v>1958</v>
      </c>
      <c r="V21" s="682"/>
      <c r="W21" s="645">
        <v>3704</v>
      </c>
      <c r="X21" s="643"/>
      <c r="Y21" s="645">
        <f t="shared" si="0"/>
        <v>21714</v>
      </c>
      <c r="Z21" s="662"/>
    </row>
    <row r="22" spans="1:26" ht="14.25" customHeight="1">
      <c r="A22" s="291"/>
      <c r="B22" s="259" t="s">
        <v>447</v>
      </c>
      <c r="C22" s="676">
        <v>1425</v>
      </c>
      <c r="D22" s="645"/>
      <c r="E22" s="641">
        <v>1039</v>
      </c>
      <c r="F22" s="643"/>
      <c r="G22" s="641">
        <v>1162</v>
      </c>
      <c r="H22" s="643"/>
      <c r="I22" s="641">
        <v>1234</v>
      </c>
      <c r="J22" s="643"/>
      <c r="K22" s="641">
        <v>1084</v>
      </c>
      <c r="L22" s="643"/>
      <c r="M22" s="641">
        <v>2400</v>
      </c>
      <c r="N22" s="643"/>
      <c r="O22" s="641">
        <v>1935</v>
      </c>
      <c r="P22" s="643"/>
      <c r="Q22" s="641">
        <v>2640</v>
      </c>
      <c r="R22" s="643"/>
      <c r="S22" s="641">
        <v>2297</v>
      </c>
      <c r="T22" s="643"/>
      <c r="U22" s="645">
        <v>1821</v>
      </c>
      <c r="V22" s="682"/>
      <c r="W22" s="641">
        <v>3566</v>
      </c>
      <c r="X22" s="643"/>
      <c r="Y22" s="645">
        <f t="shared" si="0"/>
        <v>20603</v>
      </c>
      <c r="Z22" s="662"/>
    </row>
    <row r="23" spans="1:26" ht="14.25" customHeight="1">
      <c r="A23" s="291"/>
      <c r="B23" s="259" t="s">
        <v>265</v>
      </c>
      <c r="C23" s="676">
        <v>1418</v>
      </c>
      <c r="D23" s="645"/>
      <c r="E23" s="641">
        <v>917</v>
      </c>
      <c r="F23" s="643"/>
      <c r="G23" s="641">
        <v>1064</v>
      </c>
      <c r="H23" s="643"/>
      <c r="I23" s="641">
        <v>1018</v>
      </c>
      <c r="J23" s="643"/>
      <c r="K23" s="641">
        <v>1116</v>
      </c>
      <c r="L23" s="643"/>
      <c r="M23" s="641">
        <v>2382</v>
      </c>
      <c r="N23" s="643"/>
      <c r="O23" s="641">
        <v>1884</v>
      </c>
      <c r="P23" s="643"/>
      <c r="Q23" s="641">
        <v>2631</v>
      </c>
      <c r="R23" s="643"/>
      <c r="S23" s="641">
        <v>2229</v>
      </c>
      <c r="T23" s="643"/>
      <c r="U23" s="645">
        <v>1817</v>
      </c>
      <c r="V23" s="682"/>
      <c r="W23" s="645">
        <v>3515</v>
      </c>
      <c r="X23" s="643"/>
      <c r="Y23" s="645">
        <f t="shared" si="0"/>
        <v>19991</v>
      </c>
      <c r="Z23" s="662"/>
    </row>
    <row r="24" spans="1:26" ht="14.25" customHeight="1">
      <c r="A24" s="291" t="s">
        <v>40</v>
      </c>
      <c r="B24" s="259" t="s">
        <v>173</v>
      </c>
      <c r="C24" s="676">
        <v>1215</v>
      </c>
      <c r="D24" s="645"/>
      <c r="E24" s="641">
        <v>818</v>
      </c>
      <c r="F24" s="643"/>
      <c r="G24" s="641">
        <v>940</v>
      </c>
      <c r="H24" s="643"/>
      <c r="I24" s="641">
        <v>829</v>
      </c>
      <c r="J24" s="643"/>
      <c r="K24" s="641">
        <v>1058</v>
      </c>
      <c r="L24" s="643"/>
      <c r="M24" s="641">
        <v>2226</v>
      </c>
      <c r="N24" s="643"/>
      <c r="O24" s="641">
        <v>1785</v>
      </c>
      <c r="P24" s="643"/>
      <c r="Q24" s="641">
        <v>2485</v>
      </c>
      <c r="R24" s="643"/>
      <c r="S24" s="641">
        <v>2061</v>
      </c>
      <c r="T24" s="643"/>
      <c r="U24" s="645">
        <v>1670</v>
      </c>
      <c r="V24" s="682"/>
      <c r="W24" s="645">
        <v>3258</v>
      </c>
      <c r="X24" s="643"/>
      <c r="Y24" s="645">
        <f t="shared" si="0"/>
        <v>18345</v>
      </c>
      <c r="Z24" s="662"/>
    </row>
    <row r="25" spans="1:26" ht="14.25" customHeight="1">
      <c r="A25" s="291"/>
      <c r="B25" s="259" t="s">
        <v>86</v>
      </c>
      <c r="C25" s="676">
        <v>1072</v>
      </c>
      <c r="D25" s="645"/>
      <c r="E25" s="641">
        <v>705</v>
      </c>
      <c r="F25" s="643"/>
      <c r="G25" s="641">
        <v>873</v>
      </c>
      <c r="H25" s="643"/>
      <c r="I25" s="641">
        <v>668</v>
      </c>
      <c r="J25" s="643"/>
      <c r="K25" s="641">
        <v>1000</v>
      </c>
      <c r="L25" s="643"/>
      <c r="M25" s="641">
        <v>2016</v>
      </c>
      <c r="N25" s="643"/>
      <c r="O25" s="641">
        <v>1640</v>
      </c>
      <c r="P25" s="643"/>
      <c r="Q25" s="641">
        <v>2254</v>
      </c>
      <c r="R25" s="643"/>
      <c r="S25" s="641">
        <v>1930</v>
      </c>
      <c r="T25" s="643"/>
      <c r="U25" s="645">
        <v>1487</v>
      </c>
      <c r="V25" s="682"/>
      <c r="W25" s="645">
        <v>2979</v>
      </c>
      <c r="X25" s="643"/>
      <c r="Y25" s="645">
        <f t="shared" si="0"/>
        <v>16624</v>
      </c>
      <c r="Z25" s="662"/>
    </row>
    <row r="26" spans="1:26" ht="14.25" customHeight="1">
      <c r="A26" s="291"/>
      <c r="B26" s="259" t="s">
        <v>112</v>
      </c>
      <c r="C26" s="676">
        <v>922</v>
      </c>
      <c r="D26" s="645"/>
      <c r="E26" s="641">
        <v>581</v>
      </c>
      <c r="F26" s="643"/>
      <c r="G26" s="641">
        <v>784</v>
      </c>
      <c r="H26" s="643"/>
      <c r="I26" s="641">
        <v>610</v>
      </c>
      <c r="J26" s="643"/>
      <c r="K26" s="641">
        <v>907</v>
      </c>
      <c r="L26" s="643"/>
      <c r="M26" s="641">
        <v>1878</v>
      </c>
      <c r="N26" s="643"/>
      <c r="O26" s="641">
        <v>1487</v>
      </c>
      <c r="P26" s="643"/>
      <c r="Q26" s="641">
        <v>2097</v>
      </c>
      <c r="R26" s="643"/>
      <c r="S26" s="641">
        <v>1743</v>
      </c>
      <c r="T26" s="643"/>
      <c r="U26" s="645">
        <v>1334</v>
      </c>
      <c r="V26" s="682"/>
      <c r="W26" s="645">
        <v>2678</v>
      </c>
      <c r="X26" s="643"/>
      <c r="Y26" s="645">
        <f t="shared" si="0"/>
        <v>15021</v>
      </c>
      <c r="Z26" s="662"/>
    </row>
    <row r="27" spans="1:29" ht="14.25" customHeight="1">
      <c r="A27" s="291"/>
      <c r="B27" s="259" t="s">
        <v>269</v>
      </c>
      <c r="C27" s="676">
        <v>501</v>
      </c>
      <c r="D27" s="645"/>
      <c r="E27" s="641">
        <v>196</v>
      </c>
      <c r="F27" s="643"/>
      <c r="G27" s="641">
        <v>336</v>
      </c>
      <c r="H27" s="643"/>
      <c r="I27" s="641">
        <v>176</v>
      </c>
      <c r="J27" s="643"/>
      <c r="K27" s="641">
        <v>562</v>
      </c>
      <c r="L27" s="643"/>
      <c r="M27" s="641">
        <v>1274</v>
      </c>
      <c r="N27" s="643"/>
      <c r="O27" s="641">
        <v>1079</v>
      </c>
      <c r="P27" s="643"/>
      <c r="Q27" s="641">
        <v>1460</v>
      </c>
      <c r="R27" s="643"/>
      <c r="S27" s="641">
        <v>1152</v>
      </c>
      <c r="T27" s="643"/>
      <c r="U27" s="645">
        <v>1048</v>
      </c>
      <c r="V27" s="682"/>
      <c r="W27" s="641">
        <v>2148</v>
      </c>
      <c r="X27" s="643"/>
      <c r="Y27" s="645">
        <f t="shared" si="0"/>
        <v>9932</v>
      </c>
      <c r="Z27" s="662"/>
      <c r="AA27" s="683"/>
      <c r="AB27" s="683"/>
      <c r="AC27" s="6"/>
    </row>
    <row r="28" spans="1:29" ht="14.25" customHeight="1">
      <c r="A28" s="684"/>
      <c r="B28" s="685" t="s">
        <v>14</v>
      </c>
      <c r="C28" s="686">
        <v>371</v>
      </c>
      <c r="D28" s="687"/>
      <c r="E28" s="688">
        <v>138</v>
      </c>
      <c r="F28" s="689"/>
      <c r="G28" s="688">
        <v>274</v>
      </c>
      <c r="H28" s="689"/>
      <c r="I28" s="688">
        <v>155</v>
      </c>
      <c r="J28" s="689"/>
      <c r="K28" s="688">
        <v>344</v>
      </c>
      <c r="L28" s="689"/>
      <c r="M28" s="688">
        <v>973</v>
      </c>
      <c r="N28" s="689"/>
      <c r="O28" s="688">
        <v>916</v>
      </c>
      <c r="P28" s="689"/>
      <c r="Q28" s="688">
        <v>1159</v>
      </c>
      <c r="R28" s="689"/>
      <c r="S28" s="688">
        <v>920</v>
      </c>
      <c r="T28" s="689"/>
      <c r="U28" s="687">
        <v>807</v>
      </c>
      <c r="V28" s="690"/>
      <c r="W28" s="687">
        <v>1648</v>
      </c>
      <c r="X28" s="689"/>
      <c r="Y28" s="645">
        <f t="shared" si="0"/>
        <v>7705</v>
      </c>
      <c r="Z28" s="691"/>
      <c r="AC28" s="6"/>
    </row>
    <row r="29" spans="1:29" s="618" customFormat="1" ht="14.25" customHeight="1" hidden="1">
      <c r="A29" s="692" t="s">
        <v>29</v>
      </c>
      <c r="B29" s="692"/>
      <c r="C29" s="693">
        <v>232</v>
      </c>
      <c r="D29" s="693"/>
      <c r="E29" s="693">
        <v>92</v>
      </c>
      <c r="F29" s="694"/>
      <c r="G29" s="693">
        <v>159</v>
      </c>
      <c r="H29" s="694"/>
      <c r="I29" s="693">
        <v>89</v>
      </c>
      <c r="J29" s="694"/>
      <c r="K29" s="693">
        <v>288</v>
      </c>
      <c r="L29" s="693"/>
      <c r="M29" s="693">
        <v>614</v>
      </c>
      <c r="N29" s="693"/>
      <c r="O29" s="693">
        <v>532</v>
      </c>
      <c r="P29" s="693"/>
      <c r="Q29" s="693">
        <v>700</v>
      </c>
      <c r="R29" s="693"/>
      <c r="S29" s="693">
        <v>546</v>
      </c>
      <c r="T29" s="693"/>
      <c r="U29" s="693">
        <v>498</v>
      </c>
      <c r="V29" s="695"/>
      <c r="W29" s="693">
        <f>SUM(C29:V29)</f>
        <v>3750</v>
      </c>
      <c r="X29" s="693"/>
      <c r="Y29" s="693">
        <v>1066</v>
      </c>
      <c r="Z29" s="693"/>
      <c r="AC29" s="695"/>
    </row>
    <row r="30" spans="1:29" s="618" customFormat="1" ht="18" customHeight="1" hidden="1">
      <c r="A30" s="692" t="s">
        <v>111</v>
      </c>
      <c r="B30" s="692"/>
      <c r="C30" s="693">
        <v>269</v>
      </c>
      <c r="D30" s="693"/>
      <c r="E30" s="693">
        <v>104</v>
      </c>
      <c r="F30" s="694"/>
      <c r="G30" s="693">
        <v>177</v>
      </c>
      <c r="H30" s="694"/>
      <c r="I30" s="693">
        <v>87</v>
      </c>
      <c r="J30" s="694"/>
      <c r="K30" s="693">
        <v>274</v>
      </c>
      <c r="L30" s="693"/>
      <c r="M30" s="693">
        <v>660</v>
      </c>
      <c r="N30" s="693"/>
      <c r="O30" s="693">
        <v>547</v>
      </c>
      <c r="P30" s="693"/>
      <c r="Q30" s="693">
        <v>760</v>
      </c>
      <c r="R30" s="693"/>
      <c r="S30" s="693">
        <v>606</v>
      </c>
      <c r="T30" s="693"/>
      <c r="U30" s="693">
        <v>550</v>
      </c>
      <c r="V30" s="695"/>
      <c r="W30" s="693">
        <f>SUM(C30:V30)</f>
        <v>4034</v>
      </c>
      <c r="X30" s="693"/>
      <c r="Y30" s="693">
        <v>1082</v>
      </c>
      <c r="Z30" s="693"/>
      <c r="AC30" s="695"/>
    </row>
    <row r="31" spans="3:29" ht="3.75" customHeight="1">
      <c r="C31" s="6"/>
      <c r="E31" s="6"/>
      <c r="G31" s="6"/>
      <c r="I31" s="6"/>
      <c r="K31" s="6"/>
      <c r="O31" s="6"/>
      <c r="Q31" s="6"/>
      <c r="S31" s="6"/>
      <c r="U31" s="6"/>
      <c r="Y31" s="696"/>
      <c r="Z31" s="245"/>
      <c r="AA31" s="697"/>
      <c r="AB31" s="697"/>
      <c r="AC31" s="6"/>
    </row>
    <row r="32" spans="1:29" ht="16.5" customHeight="1">
      <c r="A32" s="167" t="s">
        <v>179</v>
      </c>
      <c r="B32" s="167"/>
      <c r="C32" s="338"/>
      <c r="E32" s="6"/>
      <c r="G32" s="6"/>
      <c r="I32" s="6"/>
      <c r="K32" s="6"/>
      <c r="O32" s="6"/>
      <c r="Q32" s="6"/>
      <c r="S32" s="6"/>
      <c r="U32" s="6"/>
      <c r="Y32" s="8" t="s">
        <v>189</v>
      </c>
      <c r="AC32" s="6"/>
    </row>
    <row r="33" spans="1:29" ht="14.25" customHeight="1">
      <c r="A33" s="1081" t="s">
        <v>63</v>
      </c>
      <c r="B33" s="1082"/>
      <c r="C33" s="1083" t="s">
        <v>178</v>
      </c>
      <c r="D33" s="1080"/>
      <c r="E33" s="1078" t="s">
        <v>411</v>
      </c>
      <c r="F33" s="1079"/>
      <c r="G33" s="1078" t="s">
        <v>442</v>
      </c>
      <c r="H33" s="1079"/>
      <c r="I33" s="1078" t="s">
        <v>3</v>
      </c>
      <c r="J33" s="1079"/>
      <c r="K33" s="1078" t="s">
        <v>155</v>
      </c>
      <c r="L33" s="1079"/>
      <c r="M33" s="1078" t="s">
        <v>434</v>
      </c>
      <c r="N33" s="1079"/>
      <c r="O33" s="1078" t="s">
        <v>26</v>
      </c>
      <c r="P33" s="1079"/>
      <c r="Q33" s="1078" t="s">
        <v>419</v>
      </c>
      <c r="R33" s="1079"/>
      <c r="S33" s="1078" t="s">
        <v>246</v>
      </c>
      <c r="T33" s="1079"/>
      <c r="U33" s="1080" t="s">
        <v>109</v>
      </c>
      <c r="V33" s="1079"/>
      <c r="W33" s="1080" t="s">
        <v>47</v>
      </c>
      <c r="X33" s="1079"/>
      <c r="Y33" s="1076" t="s">
        <v>363</v>
      </c>
      <c r="Z33" s="1077"/>
      <c r="AA33" s="618" t="s">
        <v>29</v>
      </c>
      <c r="AB33" s="618" t="s">
        <v>111</v>
      </c>
      <c r="AC33" s="6"/>
    </row>
    <row r="34" spans="1:29" ht="14.25" customHeight="1" hidden="1">
      <c r="A34" s="7" t="s">
        <v>129</v>
      </c>
      <c r="B34" s="7"/>
      <c r="C34" s="698">
        <v>718</v>
      </c>
      <c r="D34" s="699"/>
      <c r="E34" s="700">
        <v>559</v>
      </c>
      <c r="F34" s="701"/>
      <c r="G34" s="700">
        <v>647</v>
      </c>
      <c r="H34" s="701"/>
      <c r="I34" s="700">
        <v>740</v>
      </c>
      <c r="J34" s="701"/>
      <c r="K34" s="700">
        <v>678</v>
      </c>
      <c r="L34" s="701"/>
      <c r="M34" s="700">
        <v>1361</v>
      </c>
      <c r="N34" s="701"/>
      <c r="O34" s="700">
        <v>1203</v>
      </c>
      <c r="P34" s="701"/>
      <c r="Q34" s="700">
        <v>1544</v>
      </c>
      <c r="R34" s="701"/>
      <c r="S34" s="700">
        <v>1163</v>
      </c>
      <c r="T34" s="701"/>
      <c r="U34" s="699">
        <v>1049</v>
      </c>
      <c r="V34" s="702"/>
      <c r="W34" s="699">
        <v>9662</v>
      </c>
      <c r="X34" s="703"/>
      <c r="Y34" s="699">
        <f>SUM(AA34:AB34)</f>
        <v>1973</v>
      </c>
      <c r="Z34" s="704"/>
      <c r="AA34" s="695">
        <v>808</v>
      </c>
      <c r="AB34" s="695">
        <v>1165</v>
      </c>
      <c r="AC34" s="6"/>
    </row>
    <row r="35" spans="1:29" ht="14.25" customHeight="1">
      <c r="A35" s="705" t="s">
        <v>398</v>
      </c>
      <c r="B35" s="188" t="s">
        <v>106</v>
      </c>
      <c r="C35" s="706">
        <v>666</v>
      </c>
      <c r="D35" s="707"/>
      <c r="E35" s="708">
        <v>466</v>
      </c>
      <c r="F35" s="703"/>
      <c r="G35" s="708">
        <v>582</v>
      </c>
      <c r="H35" s="703"/>
      <c r="I35" s="708">
        <v>629</v>
      </c>
      <c r="J35" s="703"/>
      <c r="K35" s="708">
        <v>576</v>
      </c>
      <c r="L35" s="703"/>
      <c r="M35" s="708">
        <v>1235</v>
      </c>
      <c r="N35" s="703"/>
      <c r="O35" s="708">
        <v>1050</v>
      </c>
      <c r="P35" s="703"/>
      <c r="Q35" s="708">
        <v>1273</v>
      </c>
      <c r="R35" s="703"/>
      <c r="S35" s="708">
        <v>947</v>
      </c>
      <c r="T35" s="703"/>
      <c r="U35" s="707">
        <v>904</v>
      </c>
      <c r="V35" s="702"/>
      <c r="W35" s="707">
        <v>1884</v>
      </c>
      <c r="X35" s="703"/>
      <c r="Y35" s="645">
        <f aca="true" t="shared" si="1" ref="Y35:Y42">SUM(C35:W35)</f>
        <v>10212</v>
      </c>
      <c r="Z35" s="709"/>
      <c r="AA35" s="695">
        <v>717</v>
      </c>
      <c r="AB35" s="695">
        <v>1167</v>
      </c>
      <c r="AC35" s="6"/>
    </row>
    <row r="36" spans="1:29" ht="14.25" customHeight="1">
      <c r="A36" s="291"/>
      <c r="B36" s="259" t="s">
        <v>399</v>
      </c>
      <c r="C36" s="676">
        <v>454</v>
      </c>
      <c r="D36" s="645"/>
      <c r="E36" s="641">
        <v>340</v>
      </c>
      <c r="F36" s="643"/>
      <c r="G36" s="641">
        <v>443</v>
      </c>
      <c r="H36" s="643"/>
      <c r="I36" s="641">
        <v>439</v>
      </c>
      <c r="J36" s="643"/>
      <c r="K36" s="641">
        <v>522</v>
      </c>
      <c r="L36" s="643"/>
      <c r="M36" s="641">
        <v>1071</v>
      </c>
      <c r="N36" s="643"/>
      <c r="O36" s="641">
        <v>865</v>
      </c>
      <c r="P36" s="643"/>
      <c r="Q36" s="641">
        <v>1105</v>
      </c>
      <c r="R36" s="643"/>
      <c r="S36" s="641">
        <v>773</v>
      </c>
      <c r="T36" s="643"/>
      <c r="U36" s="645">
        <v>785</v>
      </c>
      <c r="V36" s="682"/>
      <c r="W36" s="645">
        <v>1398</v>
      </c>
      <c r="X36" s="643"/>
      <c r="Y36" s="645">
        <f t="shared" si="1"/>
        <v>8195</v>
      </c>
      <c r="Z36" s="662"/>
      <c r="AA36" s="695">
        <v>525</v>
      </c>
      <c r="AB36" s="695">
        <v>873</v>
      </c>
      <c r="AC36" s="6"/>
    </row>
    <row r="37" spans="1:29" ht="14.25" customHeight="1">
      <c r="A37" s="291"/>
      <c r="B37" s="259" t="s">
        <v>447</v>
      </c>
      <c r="C37" s="676">
        <v>406</v>
      </c>
      <c r="D37" s="645"/>
      <c r="E37" s="641">
        <v>296</v>
      </c>
      <c r="F37" s="643"/>
      <c r="G37" s="641">
        <v>368</v>
      </c>
      <c r="H37" s="643"/>
      <c r="I37" s="641">
        <v>340</v>
      </c>
      <c r="J37" s="643"/>
      <c r="K37" s="641">
        <v>433</v>
      </c>
      <c r="L37" s="643"/>
      <c r="M37" s="641">
        <v>942</v>
      </c>
      <c r="N37" s="643"/>
      <c r="O37" s="641">
        <v>776</v>
      </c>
      <c r="P37" s="643"/>
      <c r="Q37" s="641">
        <v>1046</v>
      </c>
      <c r="R37" s="643"/>
      <c r="S37" s="641">
        <v>659</v>
      </c>
      <c r="T37" s="643"/>
      <c r="U37" s="645">
        <v>663</v>
      </c>
      <c r="V37" s="682"/>
      <c r="W37" s="645">
        <v>1276</v>
      </c>
      <c r="X37" s="643"/>
      <c r="Y37" s="645">
        <f t="shared" si="1"/>
        <v>7205</v>
      </c>
      <c r="Z37" s="662"/>
      <c r="AA37" s="695">
        <v>525</v>
      </c>
      <c r="AB37" s="695">
        <v>873</v>
      </c>
      <c r="AC37" s="428"/>
    </row>
    <row r="38" spans="1:29" ht="14.25" customHeight="1">
      <c r="A38" s="291"/>
      <c r="B38" s="259" t="s">
        <v>265</v>
      </c>
      <c r="C38" s="676">
        <v>429</v>
      </c>
      <c r="D38" s="645"/>
      <c r="E38" s="641">
        <v>323</v>
      </c>
      <c r="F38" s="643"/>
      <c r="G38" s="641">
        <v>349</v>
      </c>
      <c r="H38" s="643"/>
      <c r="I38" s="641">
        <v>298</v>
      </c>
      <c r="J38" s="643"/>
      <c r="K38" s="641">
        <v>383</v>
      </c>
      <c r="L38" s="643"/>
      <c r="M38" s="641">
        <v>834</v>
      </c>
      <c r="N38" s="643"/>
      <c r="O38" s="641">
        <v>784</v>
      </c>
      <c r="P38" s="643"/>
      <c r="Q38" s="641">
        <v>976</v>
      </c>
      <c r="R38" s="643"/>
      <c r="S38" s="641">
        <v>635</v>
      </c>
      <c r="T38" s="643"/>
      <c r="U38" s="645">
        <v>661</v>
      </c>
      <c r="V38" s="682"/>
      <c r="W38" s="645">
        <v>1199</v>
      </c>
      <c r="X38" s="643"/>
      <c r="Y38" s="645">
        <f t="shared" si="1"/>
        <v>6871</v>
      </c>
      <c r="Z38" s="662"/>
      <c r="AA38" s="695">
        <v>470</v>
      </c>
      <c r="AB38" s="695">
        <v>729</v>
      </c>
      <c r="AC38" s="6"/>
    </row>
    <row r="39" spans="1:29" ht="14.25" customHeight="1">
      <c r="A39" s="291" t="s">
        <v>40</v>
      </c>
      <c r="B39" s="259" t="s">
        <v>173</v>
      </c>
      <c r="C39" s="676">
        <v>407</v>
      </c>
      <c r="D39" s="645"/>
      <c r="E39" s="641">
        <v>252</v>
      </c>
      <c r="F39" s="643"/>
      <c r="G39" s="641">
        <v>318</v>
      </c>
      <c r="H39" s="643"/>
      <c r="I39" s="641">
        <v>259</v>
      </c>
      <c r="J39" s="643"/>
      <c r="K39" s="641">
        <v>391</v>
      </c>
      <c r="L39" s="643"/>
      <c r="M39" s="641">
        <v>836</v>
      </c>
      <c r="N39" s="643"/>
      <c r="O39" s="641">
        <v>682</v>
      </c>
      <c r="P39" s="643"/>
      <c r="Q39" s="641">
        <v>900</v>
      </c>
      <c r="R39" s="643"/>
      <c r="S39" s="641">
        <v>637</v>
      </c>
      <c r="T39" s="643"/>
      <c r="U39" s="645">
        <v>627</v>
      </c>
      <c r="V39" s="682"/>
      <c r="W39" s="645">
        <v>1119</v>
      </c>
      <c r="X39" s="643"/>
      <c r="Y39" s="645">
        <f t="shared" si="1"/>
        <v>6428</v>
      </c>
      <c r="Z39" s="662"/>
      <c r="AA39" s="695">
        <v>437</v>
      </c>
      <c r="AB39" s="695">
        <v>682</v>
      </c>
      <c r="AC39" s="6"/>
    </row>
    <row r="40" spans="1:29" ht="14.25" customHeight="1">
      <c r="A40" s="291"/>
      <c r="B40" s="259" t="s">
        <v>86</v>
      </c>
      <c r="C40" s="676">
        <v>334</v>
      </c>
      <c r="D40" s="645"/>
      <c r="E40" s="641">
        <v>236</v>
      </c>
      <c r="F40" s="643"/>
      <c r="G40" s="641">
        <v>271</v>
      </c>
      <c r="H40" s="643"/>
      <c r="I40" s="641">
        <v>190</v>
      </c>
      <c r="J40" s="643"/>
      <c r="K40" s="641">
        <v>323</v>
      </c>
      <c r="L40" s="643"/>
      <c r="M40" s="641">
        <v>732</v>
      </c>
      <c r="N40" s="643"/>
      <c r="O40" s="641">
        <v>647</v>
      </c>
      <c r="P40" s="643"/>
      <c r="Q40" s="641">
        <v>804</v>
      </c>
      <c r="R40" s="643"/>
      <c r="S40" s="641">
        <v>577</v>
      </c>
      <c r="T40" s="643"/>
      <c r="U40" s="645">
        <v>502</v>
      </c>
      <c r="V40" s="682"/>
      <c r="W40" s="645">
        <v>956</v>
      </c>
      <c r="X40" s="643"/>
      <c r="Y40" s="645">
        <f t="shared" si="1"/>
        <v>5572</v>
      </c>
      <c r="Z40" s="662"/>
      <c r="AA40" s="695">
        <v>402</v>
      </c>
      <c r="AB40" s="695">
        <v>554</v>
      </c>
      <c r="AC40" s="6"/>
    </row>
    <row r="41" spans="1:29" ht="14.25" customHeight="1">
      <c r="A41" s="291"/>
      <c r="B41" s="259" t="s">
        <v>112</v>
      </c>
      <c r="C41" s="676">
        <v>258</v>
      </c>
      <c r="D41" s="646" t="s">
        <v>248</v>
      </c>
      <c r="E41" s="641">
        <v>88</v>
      </c>
      <c r="F41" s="644" t="s">
        <v>248</v>
      </c>
      <c r="G41" s="641">
        <v>140</v>
      </c>
      <c r="H41" s="644" t="s">
        <v>248</v>
      </c>
      <c r="I41" s="641">
        <v>86</v>
      </c>
      <c r="J41" s="644" t="s">
        <v>248</v>
      </c>
      <c r="K41" s="641">
        <v>284</v>
      </c>
      <c r="L41" s="644" t="s">
        <v>248</v>
      </c>
      <c r="M41" s="641">
        <v>616</v>
      </c>
      <c r="N41" s="644" t="s">
        <v>248</v>
      </c>
      <c r="O41" s="641">
        <v>544</v>
      </c>
      <c r="P41" s="644" t="s">
        <v>248</v>
      </c>
      <c r="Q41" s="641">
        <v>664</v>
      </c>
      <c r="R41" s="644" t="s">
        <v>248</v>
      </c>
      <c r="S41" s="641">
        <v>463</v>
      </c>
      <c r="T41" s="644" t="s">
        <v>248</v>
      </c>
      <c r="U41" s="645">
        <v>422</v>
      </c>
      <c r="V41" s="644" t="s">
        <v>248</v>
      </c>
      <c r="W41" s="645">
        <v>856</v>
      </c>
      <c r="X41" s="644" t="s">
        <v>248</v>
      </c>
      <c r="Y41" s="645">
        <f t="shared" si="1"/>
        <v>4421</v>
      </c>
      <c r="Z41" s="648" t="s">
        <v>248</v>
      </c>
      <c r="AA41" s="695">
        <v>366</v>
      </c>
      <c r="AB41" s="695">
        <v>490</v>
      </c>
      <c r="AC41" s="6"/>
    </row>
    <row r="42" spans="1:30" ht="14.25" customHeight="1">
      <c r="A42" s="291"/>
      <c r="B42" s="259" t="s">
        <v>269</v>
      </c>
      <c r="C42" s="676">
        <v>182</v>
      </c>
      <c r="D42" s="646" t="s">
        <v>443</v>
      </c>
      <c r="E42" s="641">
        <v>70</v>
      </c>
      <c r="F42" s="644" t="s">
        <v>443</v>
      </c>
      <c r="G42" s="641">
        <v>132</v>
      </c>
      <c r="H42" s="644" t="s">
        <v>443</v>
      </c>
      <c r="I42" s="641">
        <v>64</v>
      </c>
      <c r="J42" s="644" t="s">
        <v>443</v>
      </c>
      <c r="K42" s="641">
        <v>219</v>
      </c>
      <c r="L42" s="644" t="s">
        <v>443</v>
      </c>
      <c r="M42" s="641">
        <v>529</v>
      </c>
      <c r="N42" s="644" t="s">
        <v>443</v>
      </c>
      <c r="O42" s="641">
        <v>455</v>
      </c>
      <c r="P42" s="644" t="s">
        <v>443</v>
      </c>
      <c r="Q42" s="641">
        <v>566</v>
      </c>
      <c r="R42" s="644" t="s">
        <v>443</v>
      </c>
      <c r="S42" s="641">
        <v>420</v>
      </c>
      <c r="T42" s="644" t="s">
        <v>443</v>
      </c>
      <c r="U42" s="645">
        <v>383</v>
      </c>
      <c r="V42" s="644" t="s">
        <v>443</v>
      </c>
      <c r="W42" s="680">
        <v>784</v>
      </c>
      <c r="X42" s="644" t="s">
        <v>443</v>
      </c>
      <c r="Y42" s="645">
        <f t="shared" si="1"/>
        <v>3804</v>
      </c>
      <c r="Z42" s="710" t="s">
        <v>443</v>
      </c>
      <c r="AA42" s="683"/>
      <c r="AB42" s="683"/>
      <c r="AC42" s="6"/>
      <c r="AD42" s="375"/>
    </row>
    <row r="43" spans="1:29" ht="14.25" customHeight="1">
      <c r="A43" s="684"/>
      <c r="B43" s="685" t="s">
        <v>14</v>
      </c>
      <c r="C43" s="686">
        <v>141</v>
      </c>
      <c r="D43" s="711"/>
      <c r="E43" s="688">
        <v>50</v>
      </c>
      <c r="F43" s="712"/>
      <c r="G43" s="688">
        <v>97</v>
      </c>
      <c r="H43" s="712"/>
      <c r="I43" s="688">
        <v>68</v>
      </c>
      <c r="J43" s="712"/>
      <c r="K43" s="688">
        <v>154</v>
      </c>
      <c r="L43" s="712"/>
      <c r="M43" s="688">
        <v>424</v>
      </c>
      <c r="N43" s="712"/>
      <c r="O43" s="688">
        <v>408</v>
      </c>
      <c r="P43" s="712"/>
      <c r="Q43" s="687">
        <v>472</v>
      </c>
      <c r="R43" s="711"/>
      <c r="S43" s="688">
        <v>343</v>
      </c>
      <c r="T43" s="712"/>
      <c r="U43" s="687">
        <v>307</v>
      </c>
      <c r="V43" s="712"/>
      <c r="W43" s="687">
        <v>652</v>
      </c>
      <c r="X43" s="712" t="s">
        <v>443</v>
      </c>
      <c r="Y43" s="665">
        <v>3116</v>
      </c>
      <c r="Z43" s="713" t="s">
        <v>443</v>
      </c>
      <c r="AA43" s="714"/>
      <c r="AB43" s="714"/>
      <c r="AC43" s="6"/>
    </row>
    <row r="44" spans="1:24" ht="16.5" customHeight="1">
      <c r="A44" s="59" t="s">
        <v>204</v>
      </c>
      <c r="B44" s="59"/>
      <c r="I44" s="59"/>
      <c r="J44" s="59"/>
      <c r="K44" s="59"/>
      <c r="L44" s="59"/>
      <c r="M44" s="59"/>
      <c r="N44" s="59"/>
      <c r="Q44" s="59"/>
      <c r="R44" s="59"/>
      <c r="S44" s="59"/>
      <c r="T44" s="59"/>
      <c r="U44" s="59"/>
      <c r="W44" s="268"/>
      <c r="X44" s="268"/>
    </row>
    <row r="45" spans="1:24" ht="6" customHeight="1">
      <c r="A45" s="59"/>
      <c r="B45" s="59"/>
      <c r="I45" s="59"/>
      <c r="J45" s="59"/>
      <c r="K45" s="59"/>
      <c r="L45" s="59"/>
      <c r="M45" s="59"/>
      <c r="N45" s="59"/>
      <c r="Q45" s="59"/>
      <c r="R45" s="59"/>
      <c r="S45" s="59"/>
      <c r="T45" s="59"/>
      <c r="U45" s="59"/>
      <c r="W45" s="42"/>
      <c r="X45" s="268"/>
    </row>
    <row r="46" spans="1:24" ht="16.5" customHeight="1">
      <c r="A46" s="59" t="s">
        <v>182</v>
      </c>
      <c r="B46" s="59"/>
      <c r="K46" s="518"/>
      <c r="L46" s="518"/>
      <c r="M46" s="518"/>
      <c r="N46" s="518"/>
      <c r="O46" s="518"/>
      <c r="W46" s="42"/>
      <c r="X46" s="268"/>
    </row>
    <row r="47" spans="1:24" ht="6" customHeight="1">
      <c r="A47" s="59"/>
      <c r="B47" s="59"/>
      <c r="K47" s="518"/>
      <c r="L47" s="518"/>
      <c r="M47" s="518"/>
      <c r="N47" s="518"/>
      <c r="O47" s="518"/>
      <c r="W47" s="42"/>
      <c r="X47" s="268"/>
    </row>
    <row r="48" spans="1:24" ht="16.5" customHeight="1">
      <c r="A48" s="59" t="s">
        <v>206</v>
      </c>
      <c r="B48" s="59"/>
      <c r="W48" s="42"/>
      <c r="X48" s="268"/>
    </row>
    <row r="49" spans="1:2" s="2" customFormat="1" ht="16.5" customHeight="1">
      <c r="A49" s="59" t="s">
        <v>164</v>
      </c>
      <c r="B49" s="59"/>
    </row>
    <row r="50" spans="1:15" ht="13.5">
      <c r="A50" s="59"/>
      <c r="B50" s="59"/>
      <c r="O50" s="715"/>
    </row>
  </sheetData>
  <sheetProtection/>
  <mergeCells count="47">
    <mergeCell ref="A2:D3"/>
    <mergeCell ref="E2:F3"/>
    <mergeCell ref="G2:H3"/>
    <mergeCell ref="I2:J3"/>
    <mergeCell ref="K2:L3"/>
    <mergeCell ref="M2:N3"/>
    <mergeCell ref="O2:P3"/>
    <mergeCell ref="Q2:R3"/>
    <mergeCell ref="S2:V2"/>
    <mergeCell ref="W2:X3"/>
    <mergeCell ref="S3:T3"/>
    <mergeCell ref="U3:V3"/>
    <mergeCell ref="A4:D4"/>
    <mergeCell ref="A5:D5"/>
    <mergeCell ref="C6:D6"/>
    <mergeCell ref="C7:D7"/>
    <mergeCell ref="C8:D8"/>
    <mergeCell ref="A9:D9"/>
    <mergeCell ref="C10:D10"/>
    <mergeCell ref="C11:D11"/>
    <mergeCell ref="C12:D12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33:B33"/>
    <mergeCell ref="C33:D33"/>
    <mergeCell ref="E33:F33"/>
    <mergeCell ref="G33:H33"/>
    <mergeCell ref="I33:J33"/>
    <mergeCell ref="K33:L33"/>
    <mergeCell ref="Y33:Z33"/>
    <mergeCell ref="M33:N33"/>
    <mergeCell ref="O33:P33"/>
    <mergeCell ref="Q33:R33"/>
    <mergeCell ref="S33:T33"/>
    <mergeCell ref="U33:V33"/>
    <mergeCell ref="W33:X33"/>
  </mergeCells>
  <printOptions/>
  <pageMargins left="0.984251968503937" right="0.7874015748031497" top="0.3937007874015748" bottom="0.3937007874015748" header="0.5118110236220472" footer="0.1968503937007874"/>
  <pageSetup horizontalDpi="600" verticalDpi="600" orientation="landscape" paperSize="9" scale="94" r:id="rId1"/>
  <headerFooter alignWithMargins="0">
    <oddFooter>&amp;R&amp;"ＭＳ Ｐ明朝,標準"&amp;10－１７－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B16384"/>
    </sheetView>
  </sheetViews>
  <sheetFormatPr defaultColWidth="9.00390625" defaultRowHeight="13.5"/>
  <cols>
    <col min="1" max="1" width="3.625" style="1" customWidth="1"/>
    <col min="2" max="2" width="16.625" style="1" customWidth="1"/>
    <col min="3" max="7" width="10.125" style="1" customWidth="1"/>
    <col min="8" max="8" width="10.25390625" style="1" customWidth="1"/>
    <col min="9" max="9" width="9.75390625" style="1" customWidth="1"/>
    <col min="10" max="10" width="2.125" style="1" customWidth="1"/>
    <col min="11" max="11" width="9.75390625" style="1" customWidth="1"/>
    <col min="12" max="12" width="2.125" style="1" customWidth="1"/>
    <col min="13" max="13" width="9.75390625" style="1" customWidth="1"/>
    <col min="14" max="14" width="2.125" style="1" customWidth="1"/>
    <col min="15" max="15" width="9.875" style="716" customWidth="1"/>
    <col min="16" max="16" width="2.125" style="1" customWidth="1"/>
    <col min="17" max="255" width="9.00390625" style="1" customWidth="1"/>
    <col min="256" max="16384" width="9.00390625" style="1" customWidth="1"/>
  </cols>
  <sheetData>
    <row r="1" spans="1:17" ht="16.5" customHeight="1">
      <c r="A1" s="167" t="s">
        <v>137</v>
      </c>
      <c r="B1" s="167"/>
      <c r="C1" s="167"/>
      <c r="D1" s="167"/>
      <c r="K1" s="717"/>
      <c r="L1" s="717"/>
      <c r="M1" s="717"/>
      <c r="N1" s="8"/>
      <c r="O1" s="717"/>
      <c r="P1" s="8" t="s">
        <v>334</v>
      </c>
      <c r="Q1" s="717"/>
    </row>
    <row r="2" spans="1:16" ht="13.5" customHeight="1">
      <c r="A2" s="1129" t="s">
        <v>463</v>
      </c>
      <c r="B2" s="1130"/>
      <c r="C2" s="1121" t="s">
        <v>105</v>
      </c>
      <c r="D2" s="1121" t="s">
        <v>152</v>
      </c>
      <c r="E2" s="1121" t="s">
        <v>291</v>
      </c>
      <c r="F2" s="1121" t="s">
        <v>243</v>
      </c>
      <c r="G2" s="1121" t="s">
        <v>409</v>
      </c>
      <c r="H2" s="1121" t="s">
        <v>426</v>
      </c>
      <c r="I2" s="1096" t="s">
        <v>233</v>
      </c>
      <c r="J2" s="1097"/>
      <c r="K2" s="1123" t="s">
        <v>428</v>
      </c>
      <c r="L2" s="1124"/>
      <c r="M2" s="1124"/>
      <c r="N2" s="1125"/>
      <c r="O2" s="1096" t="s">
        <v>421</v>
      </c>
      <c r="P2" s="1126"/>
    </row>
    <row r="3" spans="1:16" ht="12" customHeight="1">
      <c r="A3" s="1131"/>
      <c r="B3" s="1132"/>
      <c r="C3" s="1122"/>
      <c r="D3" s="1122"/>
      <c r="E3" s="1122"/>
      <c r="F3" s="1122"/>
      <c r="G3" s="1122"/>
      <c r="H3" s="1122"/>
      <c r="I3" s="1098"/>
      <c r="J3" s="1099"/>
      <c r="K3" s="1108" t="s">
        <v>353</v>
      </c>
      <c r="L3" s="1105"/>
      <c r="M3" s="1128" t="s">
        <v>226</v>
      </c>
      <c r="N3" s="1107"/>
      <c r="O3" s="1098"/>
      <c r="P3" s="1127"/>
    </row>
    <row r="4" spans="1:16" ht="13.5" customHeight="1">
      <c r="A4" s="1115" t="s">
        <v>371</v>
      </c>
      <c r="B4" s="1116"/>
      <c r="C4" s="718"/>
      <c r="D4" s="719"/>
      <c r="E4" s="720"/>
      <c r="F4" s="719"/>
      <c r="G4" s="720"/>
      <c r="H4" s="719"/>
      <c r="I4" s="721"/>
      <c r="J4" s="722"/>
      <c r="K4" s="723"/>
      <c r="L4" s="723"/>
      <c r="M4" s="724"/>
      <c r="N4" s="723"/>
      <c r="O4" s="725"/>
      <c r="P4" s="726"/>
    </row>
    <row r="5" spans="1:16" ht="13.5" customHeight="1">
      <c r="A5" s="566"/>
      <c r="B5" s="727" t="s">
        <v>355</v>
      </c>
      <c r="C5" s="728">
        <v>4332</v>
      </c>
      <c r="D5" s="729">
        <v>4096</v>
      </c>
      <c r="E5" s="730">
        <v>3873</v>
      </c>
      <c r="F5" s="729">
        <v>3691</v>
      </c>
      <c r="G5" s="730">
        <v>3363</v>
      </c>
      <c r="H5" s="729">
        <v>3095</v>
      </c>
      <c r="I5" s="728">
        <v>2869</v>
      </c>
      <c r="J5" s="731"/>
      <c r="K5" s="730">
        <v>2645</v>
      </c>
      <c r="L5" s="730"/>
      <c r="M5" s="732">
        <v>584</v>
      </c>
      <c r="N5" s="730"/>
      <c r="O5" s="728">
        <v>2872</v>
      </c>
      <c r="P5" s="733"/>
    </row>
    <row r="6" spans="1:16" ht="13.5" customHeight="1">
      <c r="A6" s="566"/>
      <c r="B6" s="734" t="s">
        <v>385</v>
      </c>
      <c r="C6" s="735">
        <v>657</v>
      </c>
      <c r="D6" s="736">
        <v>505</v>
      </c>
      <c r="E6" s="737">
        <v>537</v>
      </c>
      <c r="F6" s="736">
        <v>575</v>
      </c>
      <c r="G6" s="737">
        <v>590</v>
      </c>
      <c r="H6" s="736">
        <v>489</v>
      </c>
      <c r="I6" s="735">
        <v>377</v>
      </c>
      <c r="J6" s="738" t="s">
        <v>248</v>
      </c>
      <c r="K6" s="737">
        <v>384</v>
      </c>
      <c r="L6" s="739" t="s">
        <v>248</v>
      </c>
      <c r="M6" s="740">
        <v>73</v>
      </c>
      <c r="N6" s="739" t="s">
        <v>248</v>
      </c>
      <c r="O6" s="741">
        <v>447</v>
      </c>
      <c r="P6" s="742" t="s">
        <v>248</v>
      </c>
    </row>
    <row r="7" spans="1:16" ht="13.5" customHeight="1">
      <c r="A7" s="566"/>
      <c r="B7" s="734" t="s">
        <v>245</v>
      </c>
      <c r="C7" s="735">
        <v>3675</v>
      </c>
      <c r="D7" s="736">
        <v>3591</v>
      </c>
      <c r="E7" s="737">
        <v>3336</v>
      </c>
      <c r="F7" s="736">
        <v>3116</v>
      </c>
      <c r="G7" s="737">
        <v>2773</v>
      </c>
      <c r="H7" s="736">
        <v>2606</v>
      </c>
      <c r="I7" s="735">
        <v>1836</v>
      </c>
      <c r="J7" s="738" t="s">
        <v>248</v>
      </c>
      <c r="K7" s="737">
        <v>1459</v>
      </c>
      <c r="L7" s="739" t="s">
        <v>248</v>
      </c>
      <c r="M7" s="740">
        <v>430</v>
      </c>
      <c r="N7" s="739" t="s">
        <v>248</v>
      </c>
      <c r="O7" s="741">
        <v>1483</v>
      </c>
      <c r="P7" s="742" t="s">
        <v>248</v>
      </c>
    </row>
    <row r="8" spans="1:16" ht="13.5" customHeight="1">
      <c r="A8" s="566"/>
      <c r="B8" s="734" t="s">
        <v>458</v>
      </c>
      <c r="C8" s="735">
        <v>1509</v>
      </c>
      <c r="D8" s="736">
        <v>1162</v>
      </c>
      <c r="E8" s="737">
        <v>895</v>
      </c>
      <c r="F8" s="736">
        <v>772</v>
      </c>
      <c r="G8" s="737">
        <v>467</v>
      </c>
      <c r="H8" s="736">
        <v>511</v>
      </c>
      <c r="I8" s="735">
        <v>348</v>
      </c>
      <c r="J8" s="738" t="s">
        <v>248</v>
      </c>
      <c r="K8" s="737">
        <v>251</v>
      </c>
      <c r="L8" s="739" t="s">
        <v>248</v>
      </c>
      <c r="M8" s="740">
        <v>90</v>
      </c>
      <c r="N8" s="739" t="s">
        <v>248</v>
      </c>
      <c r="O8" s="741">
        <v>228</v>
      </c>
      <c r="P8" s="742" t="s">
        <v>248</v>
      </c>
    </row>
    <row r="9" spans="1:16" ht="13.5" customHeight="1">
      <c r="A9" s="566"/>
      <c r="B9" s="743" t="s">
        <v>22</v>
      </c>
      <c r="C9" s="744">
        <v>2166</v>
      </c>
      <c r="D9" s="745">
        <v>2429</v>
      </c>
      <c r="E9" s="746">
        <v>2441</v>
      </c>
      <c r="F9" s="745">
        <v>2344</v>
      </c>
      <c r="G9" s="746">
        <v>2306</v>
      </c>
      <c r="H9" s="745">
        <v>2095</v>
      </c>
      <c r="I9" s="744">
        <v>1488</v>
      </c>
      <c r="J9" s="747" t="s">
        <v>248</v>
      </c>
      <c r="K9" s="746">
        <v>1208</v>
      </c>
      <c r="L9" s="748" t="s">
        <v>248</v>
      </c>
      <c r="M9" s="749">
        <v>340</v>
      </c>
      <c r="N9" s="748" t="s">
        <v>248</v>
      </c>
      <c r="O9" s="750">
        <v>1255</v>
      </c>
      <c r="P9" s="751" t="s">
        <v>248</v>
      </c>
    </row>
    <row r="10" spans="1:16" ht="13.5" customHeight="1">
      <c r="A10" s="1053" t="s">
        <v>253</v>
      </c>
      <c r="B10" s="1117"/>
      <c r="C10" s="752"/>
      <c r="D10" s="753"/>
      <c r="E10" s="754"/>
      <c r="F10" s="753"/>
      <c r="G10" s="754"/>
      <c r="H10" s="753"/>
      <c r="I10" s="755"/>
      <c r="J10" s="756"/>
      <c r="K10" s="754"/>
      <c r="L10" s="754"/>
      <c r="M10" s="752"/>
      <c r="N10" s="754"/>
      <c r="O10" s="755"/>
      <c r="P10" s="757"/>
    </row>
    <row r="11" spans="1:16" ht="13.5" customHeight="1">
      <c r="A11" s="469"/>
      <c r="B11" s="758" t="s">
        <v>125</v>
      </c>
      <c r="C11" s="759">
        <v>100</v>
      </c>
      <c r="D11" s="760">
        <v>100</v>
      </c>
      <c r="E11" s="761">
        <v>100</v>
      </c>
      <c r="F11" s="760">
        <v>100</v>
      </c>
      <c r="G11" s="761">
        <v>100</v>
      </c>
      <c r="H11" s="760">
        <v>100</v>
      </c>
      <c r="I11" s="759">
        <v>100</v>
      </c>
      <c r="J11" s="762" t="s">
        <v>248</v>
      </c>
      <c r="K11" s="761">
        <v>100</v>
      </c>
      <c r="L11" s="763" t="s">
        <v>248</v>
      </c>
      <c r="M11" s="764">
        <v>100</v>
      </c>
      <c r="N11" s="763" t="s">
        <v>248</v>
      </c>
      <c r="O11" s="759">
        <v>100</v>
      </c>
      <c r="P11" s="765" t="s">
        <v>248</v>
      </c>
    </row>
    <row r="12" spans="1:16" ht="13.5" customHeight="1">
      <c r="A12" s="566"/>
      <c r="B12" s="734" t="s">
        <v>385</v>
      </c>
      <c r="C12" s="766">
        <v>15.2</v>
      </c>
      <c r="D12" s="767">
        <v>12.3</v>
      </c>
      <c r="E12" s="768">
        <v>13.9</v>
      </c>
      <c r="F12" s="767">
        <v>15.6</v>
      </c>
      <c r="G12" s="768">
        <v>17.5</v>
      </c>
      <c r="H12" s="767">
        <v>15.8</v>
      </c>
      <c r="I12" s="766">
        <v>17</v>
      </c>
      <c r="J12" s="738" t="s">
        <v>248</v>
      </c>
      <c r="K12" s="768">
        <v>20.8</v>
      </c>
      <c r="L12" s="739" t="s">
        <v>248</v>
      </c>
      <c r="M12" s="769">
        <v>14.5</v>
      </c>
      <c r="N12" s="739" t="s">
        <v>248</v>
      </c>
      <c r="O12" s="770">
        <v>23.2</v>
      </c>
      <c r="P12" s="742" t="s">
        <v>248</v>
      </c>
    </row>
    <row r="13" spans="1:16" ht="13.5" customHeight="1">
      <c r="A13" s="566"/>
      <c r="B13" s="734" t="s">
        <v>245</v>
      </c>
      <c r="C13" s="766">
        <v>84.8</v>
      </c>
      <c r="D13" s="767">
        <v>87.7</v>
      </c>
      <c r="E13" s="768">
        <v>86.1</v>
      </c>
      <c r="F13" s="767">
        <v>84.4</v>
      </c>
      <c r="G13" s="768">
        <v>82.5</v>
      </c>
      <c r="H13" s="767">
        <v>84.2</v>
      </c>
      <c r="I13" s="766">
        <v>83</v>
      </c>
      <c r="J13" s="738" t="s">
        <v>248</v>
      </c>
      <c r="K13" s="768">
        <v>79.2</v>
      </c>
      <c r="L13" s="739" t="s">
        <v>248</v>
      </c>
      <c r="M13" s="769">
        <v>85.5</v>
      </c>
      <c r="N13" s="739" t="s">
        <v>248</v>
      </c>
      <c r="O13" s="770">
        <v>76.8</v>
      </c>
      <c r="P13" s="742" t="s">
        <v>248</v>
      </c>
    </row>
    <row r="14" spans="1:16" ht="13.5" customHeight="1">
      <c r="A14" s="566"/>
      <c r="B14" s="734" t="s">
        <v>458</v>
      </c>
      <c r="C14" s="766">
        <v>34.8</v>
      </c>
      <c r="D14" s="767">
        <v>28.4</v>
      </c>
      <c r="E14" s="768">
        <v>23.1</v>
      </c>
      <c r="F14" s="767">
        <v>20.9</v>
      </c>
      <c r="G14" s="768">
        <v>13.9</v>
      </c>
      <c r="H14" s="767">
        <v>16.5</v>
      </c>
      <c r="I14" s="766">
        <v>15.7</v>
      </c>
      <c r="J14" s="738" t="s">
        <v>248</v>
      </c>
      <c r="K14" s="768">
        <v>13.6</v>
      </c>
      <c r="L14" s="739" t="s">
        <v>248</v>
      </c>
      <c r="M14" s="769">
        <v>17.9</v>
      </c>
      <c r="N14" s="739" t="s">
        <v>248</v>
      </c>
      <c r="O14" s="771">
        <v>11.8</v>
      </c>
      <c r="P14" s="742" t="s">
        <v>248</v>
      </c>
    </row>
    <row r="15" spans="1:16" ht="13.5" customHeight="1">
      <c r="A15" s="566"/>
      <c r="B15" s="743" t="s">
        <v>22</v>
      </c>
      <c r="C15" s="772">
        <v>50</v>
      </c>
      <c r="D15" s="773">
        <v>59.3</v>
      </c>
      <c r="E15" s="774">
        <v>63</v>
      </c>
      <c r="F15" s="773">
        <v>63.5</v>
      </c>
      <c r="G15" s="774">
        <v>68.6</v>
      </c>
      <c r="H15" s="773">
        <v>67.7</v>
      </c>
      <c r="I15" s="772">
        <v>67.2</v>
      </c>
      <c r="J15" s="747" t="s">
        <v>248</v>
      </c>
      <c r="K15" s="774">
        <v>65.6</v>
      </c>
      <c r="L15" s="748" t="s">
        <v>248</v>
      </c>
      <c r="M15" s="775">
        <v>67.6</v>
      </c>
      <c r="N15" s="748" t="s">
        <v>248</v>
      </c>
      <c r="O15" s="776" t="s">
        <v>2</v>
      </c>
      <c r="P15" s="751" t="s">
        <v>248</v>
      </c>
    </row>
    <row r="16" spans="1:16" ht="13.5" customHeight="1">
      <c r="A16" s="1053" t="s">
        <v>371</v>
      </c>
      <c r="B16" s="1117"/>
      <c r="C16" s="752"/>
      <c r="D16" s="753"/>
      <c r="E16" s="754"/>
      <c r="F16" s="753"/>
      <c r="G16" s="754"/>
      <c r="H16" s="753"/>
      <c r="I16" s="755"/>
      <c r="J16" s="756"/>
      <c r="K16" s="754"/>
      <c r="L16" s="754"/>
      <c r="M16" s="752"/>
      <c r="N16" s="754"/>
      <c r="O16" s="755"/>
      <c r="P16" s="757"/>
    </row>
    <row r="17" spans="1:16" ht="13.5" customHeight="1">
      <c r="A17" s="566"/>
      <c r="B17" s="777" t="s">
        <v>474</v>
      </c>
      <c r="C17" s="778">
        <v>3626</v>
      </c>
      <c r="D17" s="779">
        <v>3378.8</v>
      </c>
      <c r="E17" s="780">
        <v>3238.6</v>
      </c>
      <c r="F17" s="779">
        <v>3083.15</v>
      </c>
      <c r="G17" s="780">
        <v>3034.27</v>
      </c>
      <c r="H17" s="779">
        <v>2794.56</v>
      </c>
      <c r="I17" s="778">
        <v>2594.46</v>
      </c>
      <c r="J17" s="781"/>
      <c r="K17" s="780">
        <f>K18+K19+K20</f>
        <v>2124.4500000000003</v>
      </c>
      <c r="L17" s="780"/>
      <c r="M17" s="782">
        <f>M18+M19+M20</f>
        <v>687.05</v>
      </c>
      <c r="N17" s="780"/>
      <c r="O17" s="783">
        <v>2787</v>
      </c>
      <c r="P17" s="733"/>
    </row>
    <row r="18" spans="1:16" ht="13.5" customHeight="1">
      <c r="A18" s="566"/>
      <c r="B18" s="734" t="s">
        <v>310</v>
      </c>
      <c r="C18" s="784">
        <v>2449</v>
      </c>
      <c r="D18" s="785">
        <v>2240.2</v>
      </c>
      <c r="E18" s="786">
        <v>2149.3</v>
      </c>
      <c r="F18" s="785">
        <v>2052.48</v>
      </c>
      <c r="G18" s="786">
        <v>2020.53</v>
      </c>
      <c r="H18" s="785">
        <v>1898.39</v>
      </c>
      <c r="I18" s="784">
        <v>1809.13</v>
      </c>
      <c r="J18" s="787"/>
      <c r="K18" s="786">
        <v>1484.43</v>
      </c>
      <c r="L18" s="786"/>
      <c r="M18" s="788">
        <v>552.5</v>
      </c>
      <c r="N18" s="786"/>
      <c r="O18" s="789">
        <v>2067</v>
      </c>
      <c r="P18" s="790"/>
    </row>
    <row r="19" spans="1:16" ht="13.5" customHeight="1">
      <c r="A19" s="566"/>
      <c r="B19" s="734" t="s">
        <v>460</v>
      </c>
      <c r="C19" s="784">
        <v>678.8</v>
      </c>
      <c r="D19" s="785">
        <v>697.8</v>
      </c>
      <c r="E19" s="786">
        <v>634.5</v>
      </c>
      <c r="F19" s="785">
        <v>577.53</v>
      </c>
      <c r="G19" s="786">
        <v>627.27</v>
      </c>
      <c r="H19" s="785">
        <v>560.6</v>
      </c>
      <c r="I19" s="784">
        <v>545.56</v>
      </c>
      <c r="J19" s="787"/>
      <c r="K19" s="786">
        <v>470.68</v>
      </c>
      <c r="L19" s="786"/>
      <c r="M19" s="788">
        <v>94.63</v>
      </c>
      <c r="N19" s="786"/>
      <c r="O19" s="789">
        <v>566</v>
      </c>
      <c r="P19" s="790"/>
    </row>
    <row r="20" spans="1:16" ht="13.5" customHeight="1">
      <c r="A20" s="791"/>
      <c r="B20" s="792" t="s">
        <v>295</v>
      </c>
      <c r="C20" s="793">
        <v>498.2</v>
      </c>
      <c r="D20" s="794">
        <v>440.8</v>
      </c>
      <c r="E20" s="795">
        <v>454.8</v>
      </c>
      <c r="F20" s="794">
        <v>453.14</v>
      </c>
      <c r="G20" s="795">
        <v>386.47</v>
      </c>
      <c r="H20" s="794">
        <v>335.57</v>
      </c>
      <c r="I20" s="793">
        <v>239.77</v>
      </c>
      <c r="J20" s="796"/>
      <c r="K20" s="795">
        <v>169.34</v>
      </c>
      <c r="L20" s="795"/>
      <c r="M20" s="797">
        <v>39.92</v>
      </c>
      <c r="N20" s="795"/>
      <c r="O20" s="798">
        <v>153</v>
      </c>
      <c r="P20" s="799"/>
    </row>
    <row r="21" spans="1:16" s="618" customFormat="1" ht="13.5" customHeight="1" hidden="1">
      <c r="A21" s="800" t="s">
        <v>278</v>
      </c>
      <c r="B21" s="801" t="s">
        <v>278</v>
      </c>
      <c r="C21" s="802">
        <v>330.6</v>
      </c>
      <c r="D21" s="803">
        <v>393.3</v>
      </c>
      <c r="E21" s="804">
        <v>416.8</v>
      </c>
      <c r="F21" s="803">
        <v>421.87</v>
      </c>
      <c r="G21" s="804">
        <v>361.7</v>
      </c>
      <c r="H21" s="803">
        <v>279.54</v>
      </c>
      <c r="I21" s="805" t="s">
        <v>144</v>
      </c>
      <c r="J21" s="806"/>
      <c r="K21" s="807"/>
      <c r="L21" s="807"/>
      <c r="M21" s="808"/>
      <c r="N21" s="807"/>
      <c r="O21" s="805"/>
      <c r="P21" s="809"/>
    </row>
    <row r="22" spans="1:16" s="618" customFormat="1" ht="13.5" customHeight="1" hidden="1">
      <c r="A22" s="800" t="s">
        <v>101</v>
      </c>
      <c r="B22" s="801" t="s">
        <v>101</v>
      </c>
      <c r="C22" s="802">
        <v>155.6</v>
      </c>
      <c r="D22" s="803">
        <v>38.5</v>
      </c>
      <c r="E22" s="804">
        <v>14.4</v>
      </c>
      <c r="F22" s="803">
        <v>8.1</v>
      </c>
      <c r="G22" s="804">
        <v>1.2</v>
      </c>
      <c r="H22" s="803">
        <v>3.5</v>
      </c>
      <c r="I22" s="805" t="s">
        <v>144</v>
      </c>
      <c r="J22" s="806"/>
      <c r="K22" s="807"/>
      <c r="L22" s="807"/>
      <c r="M22" s="808"/>
      <c r="N22" s="807"/>
      <c r="O22" s="805"/>
      <c r="P22" s="809"/>
    </row>
    <row r="23" spans="1:16" s="618" customFormat="1" ht="19.5" customHeight="1" hidden="1">
      <c r="A23" s="800" t="s">
        <v>260</v>
      </c>
      <c r="B23" s="801" t="s">
        <v>260</v>
      </c>
      <c r="C23" s="802">
        <v>3.5</v>
      </c>
      <c r="D23" s="803">
        <v>3.2</v>
      </c>
      <c r="E23" s="804">
        <v>2.2</v>
      </c>
      <c r="F23" s="803">
        <v>2.4</v>
      </c>
      <c r="G23" s="804">
        <v>0.84</v>
      </c>
      <c r="H23" s="803">
        <v>1.03</v>
      </c>
      <c r="I23" s="805" t="s">
        <v>144</v>
      </c>
      <c r="J23" s="806"/>
      <c r="K23" s="807"/>
      <c r="L23" s="807"/>
      <c r="M23" s="808"/>
      <c r="N23" s="807"/>
      <c r="O23" s="805"/>
      <c r="P23" s="809"/>
    </row>
    <row r="24" spans="1:16" s="618" customFormat="1" ht="19.5" customHeight="1" hidden="1">
      <c r="A24" s="800" t="s">
        <v>313</v>
      </c>
      <c r="B24" s="801" t="s">
        <v>313</v>
      </c>
      <c r="C24" s="802">
        <v>8.5</v>
      </c>
      <c r="D24" s="803">
        <v>5.8</v>
      </c>
      <c r="E24" s="804">
        <v>21.4</v>
      </c>
      <c r="F24" s="803">
        <v>20.77</v>
      </c>
      <c r="G24" s="804">
        <v>22.73</v>
      </c>
      <c r="H24" s="803">
        <v>51.5</v>
      </c>
      <c r="I24" s="805" t="s">
        <v>144</v>
      </c>
      <c r="J24" s="806"/>
      <c r="K24" s="807"/>
      <c r="L24" s="807"/>
      <c r="M24" s="808"/>
      <c r="N24" s="807"/>
      <c r="O24" s="805"/>
      <c r="P24" s="809"/>
    </row>
    <row r="25" spans="1:16" ht="13.5" customHeight="1">
      <c r="A25" s="1053" t="s">
        <v>387</v>
      </c>
      <c r="B25" s="1117"/>
      <c r="C25" s="810"/>
      <c r="D25" s="811"/>
      <c r="E25" s="812"/>
      <c r="F25" s="811"/>
      <c r="G25" s="812"/>
      <c r="H25" s="811"/>
      <c r="I25" s="813"/>
      <c r="J25" s="814"/>
      <c r="K25" s="812"/>
      <c r="L25" s="812"/>
      <c r="M25" s="810"/>
      <c r="N25" s="812"/>
      <c r="O25" s="815"/>
      <c r="P25" s="757"/>
    </row>
    <row r="26" spans="1:16" ht="13.5" customHeight="1">
      <c r="A26" s="566"/>
      <c r="B26" s="727" t="s">
        <v>160</v>
      </c>
      <c r="C26" s="759">
        <v>100</v>
      </c>
      <c r="D26" s="760">
        <v>100</v>
      </c>
      <c r="E26" s="761">
        <v>100</v>
      </c>
      <c r="F26" s="760">
        <v>100</v>
      </c>
      <c r="G26" s="761">
        <v>100</v>
      </c>
      <c r="H26" s="760">
        <v>100</v>
      </c>
      <c r="I26" s="759">
        <v>100</v>
      </c>
      <c r="J26" s="816"/>
      <c r="K26" s="761">
        <f>K27+K28+K29</f>
        <v>100</v>
      </c>
      <c r="L26" s="761"/>
      <c r="M26" s="764">
        <f>M27+M28+M29</f>
        <v>100</v>
      </c>
      <c r="N26" s="761"/>
      <c r="O26" s="817">
        <v>100</v>
      </c>
      <c r="P26" s="733"/>
    </row>
    <row r="27" spans="1:16" ht="13.5" customHeight="1">
      <c r="A27" s="566"/>
      <c r="B27" s="734" t="s">
        <v>310</v>
      </c>
      <c r="C27" s="766">
        <v>67.5</v>
      </c>
      <c r="D27" s="767">
        <v>66.3</v>
      </c>
      <c r="E27" s="768">
        <v>66.4</v>
      </c>
      <c r="F27" s="767">
        <v>66.6</v>
      </c>
      <c r="G27" s="768">
        <v>66.6</v>
      </c>
      <c r="H27" s="767">
        <v>67.9</v>
      </c>
      <c r="I27" s="766">
        <v>69.7</v>
      </c>
      <c r="J27" s="818"/>
      <c r="K27" s="768">
        <v>69.9</v>
      </c>
      <c r="L27" s="768"/>
      <c r="M27" s="769">
        <v>80.4</v>
      </c>
      <c r="N27" s="768"/>
      <c r="O27" s="819">
        <v>74.2</v>
      </c>
      <c r="P27" s="790"/>
    </row>
    <row r="28" spans="1:16" ht="13.5" customHeight="1">
      <c r="A28" s="566"/>
      <c r="B28" s="734" t="s">
        <v>460</v>
      </c>
      <c r="C28" s="766">
        <v>18.7</v>
      </c>
      <c r="D28" s="767">
        <v>20.7</v>
      </c>
      <c r="E28" s="768">
        <v>19.6</v>
      </c>
      <c r="F28" s="767">
        <v>18.7</v>
      </c>
      <c r="G28" s="768">
        <v>20.7</v>
      </c>
      <c r="H28" s="767">
        <v>20.1</v>
      </c>
      <c r="I28" s="766">
        <v>21</v>
      </c>
      <c r="J28" s="818"/>
      <c r="K28" s="768">
        <v>22.1</v>
      </c>
      <c r="L28" s="768"/>
      <c r="M28" s="769">
        <v>13.8</v>
      </c>
      <c r="N28" s="768"/>
      <c r="O28" s="819">
        <v>20.3</v>
      </c>
      <c r="P28" s="790"/>
    </row>
    <row r="29" spans="1:16" ht="13.5" customHeight="1">
      <c r="A29" s="791"/>
      <c r="B29" s="792" t="s">
        <v>295</v>
      </c>
      <c r="C29" s="772">
        <v>13.7</v>
      </c>
      <c r="D29" s="773">
        <v>13</v>
      </c>
      <c r="E29" s="774">
        <v>14</v>
      </c>
      <c r="F29" s="773">
        <v>14.7</v>
      </c>
      <c r="G29" s="774">
        <v>12.7</v>
      </c>
      <c r="H29" s="773">
        <v>12</v>
      </c>
      <c r="I29" s="772">
        <v>9.24</v>
      </c>
      <c r="J29" s="820"/>
      <c r="K29" s="774">
        <v>8</v>
      </c>
      <c r="L29" s="774"/>
      <c r="M29" s="775">
        <v>5.8</v>
      </c>
      <c r="N29" s="774"/>
      <c r="O29" s="821">
        <v>5.5</v>
      </c>
      <c r="P29" s="799"/>
    </row>
    <row r="30" spans="1:16" s="618" customFormat="1" ht="13.5" customHeight="1" hidden="1">
      <c r="A30" s="800" t="s">
        <v>455</v>
      </c>
      <c r="B30" s="801" t="s">
        <v>455</v>
      </c>
      <c r="C30" s="822">
        <v>83.7</v>
      </c>
      <c r="D30" s="823">
        <v>82.5</v>
      </c>
      <c r="E30" s="824">
        <v>83.6</v>
      </c>
      <c r="F30" s="823">
        <v>83.5</v>
      </c>
      <c r="G30" s="824">
        <v>90.2</v>
      </c>
      <c r="H30" s="823">
        <v>90.3</v>
      </c>
      <c r="I30" s="825">
        <v>90.4</v>
      </c>
      <c r="J30" s="826"/>
      <c r="K30" s="824"/>
      <c r="L30" s="824"/>
      <c r="M30" s="822"/>
      <c r="N30" s="824"/>
      <c r="O30" s="825"/>
      <c r="P30" s="809"/>
    </row>
    <row r="31" spans="1:16" ht="13.5" customHeight="1">
      <c r="A31" s="1118" t="s">
        <v>25</v>
      </c>
      <c r="B31" s="1119"/>
      <c r="C31" s="827">
        <v>4332</v>
      </c>
      <c r="D31" s="828">
        <v>4096</v>
      </c>
      <c r="E31" s="829">
        <v>3873</v>
      </c>
      <c r="F31" s="828">
        <v>3691</v>
      </c>
      <c r="G31" s="829">
        <v>3363</v>
      </c>
      <c r="H31" s="828">
        <v>3095</v>
      </c>
      <c r="I31" s="830">
        <v>2869</v>
      </c>
      <c r="J31" s="831"/>
      <c r="K31" s="829">
        <f>SUM(K32:K40)</f>
        <v>2645</v>
      </c>
      <c r="L31" s="829"/>
      <c r="M31" s="827">
        <f>SUM(M32:M40)</f>
        <v>584</v>
      </c>
      <c r="N31" s="829"/>
      <c r="O31" s="832">
        <v>2872</v>
      </c>
      <c r="P31" s="757"/>
    </row>
    <row r="32" spans="1:16" ht="13.5" customHeight="1">
      <c r="A32" s="566"/>
      <c r="B32" s="727" t="s">
        <v>242</v>
      </c>
      <c r="C32" s="728">
        <v>4</v>
      </c>
      <c r="D32" s="729">
        <v>5</v>
      </c>
      <c r="E32" s="730">
        <v>4</v>
      </c>
      <c r="F32" s="729">
        <v>2</v>
      </c>
      <c r="G32" s="730">
        <v>1</v>
      </c>
      <c r="H32" s="729">
        <v>2</v>
      </c>
      <c r="I32" s="728">
        <v>10</v>
      </c>
      <c r="J32" s="731"/>
      <c r="K32" s="730">
        <v>5</v>
      </c>
      <c r="L32" s="730"/>
      <c r="M32" s="732" t="s">
        <v>37</v>
      </c>
      <c r="N32" s="730"/>
      <c r="O32" s="783">
        <v>9</v>
      </c>
      <c r="P32" s="733"/>
    </row>
    <row r="33" spans="1:16" ht="13.5" customHeight="1">
      <c r="A33" s="566"/>
      <c r="B33" s="734" t="s">
        <v>205</v>
      </c>
      <c r="C33" s="735">
        <v>779</v>
      </c>
      <c r="D33" s="736">
        <v>860</v>
      </c>
      <c r="E33" s="737">
        <v>811</v>
      </c>
      <c r="F33" s="736">
        <v>789</v>
      </c>
      <c r="G33" s="737">
        <v>672</v>
      </c>
      <c r="H33" s="736">
        <v>682</v>
      </c>
      <c r="I33" s="735">
        <v>656</v>
      </c>
      <c r="J33" s="833"/>
      <c r="K33" s="737">
        <v>802</v>
      </c>
      <c r="L33" s="737"/>
      <c r="M33" s="740">
        <v>81</v>
      </c>
      <c r="N33" s="737"/>
      <c r="O33" s="789">
        <f>O31-O32-O34-O35-O36-O37-O38-O40</f>
        <v>918</v>
      </c>
      <c r="P33" s="790"/>
    </row>
    <row r="34" spans="1:16" ht="13.5" customHeight="1">
      <c r="A34" s="566"/>
      <c r="B34" s="734" t="s">
        <v>276</v>
      </c>
      <c r="C34" s="735">
        <v>720</v>
      </c>
      <c r="D34" s="736">
        <v>644</v>
      </c>
      <c r="E34" s="737">
        <v>651</v>
      </c>
      <c r="F34" s="736">
        <v>621</v>
      </c>
      <c r="G34" s="737">
        <v>549</v>
      </c>
      <c r="H34" s="736">
        <v>480</v>
      </c>
      <c r="I34" s="735">
        <v>462</v>
      </c>
      <c r="J34" s="833"/>
      <c r="K34" s="737">
        <v>375</v>
      </c>
      <c r="L34" s="737"/>
      <c r="M34" s="740">
        <v>72</v>
      </c>
      <c r="N34" s="737"/>
      <c r="O34" s="789">
        <v>350</v>
      </c>
      <c r="P34" s="790"/>
    </row>
    <row r="35" spans="1:16" ht="13.5" customHeight="1">
      <c r="A35" s="566"/>
      <c r="B35" s="734" t="s">
        <v>212</v>
      </c>
      <c r="C35" s="735">
        <v>1359</v>
      </c>
      <c r="D35" s="736">
        <v>1300</v>
      </c>
      <c r="E35" s="737">
        <v>1187</v>
      </c>
      <c r="F35" s="736">
        <v>1115</v>
      </c>
      <c r="G35" s="737">
        <v>1033</v>
      </c>
      <c r="H35" s="736">
        <v>928</v>
      </c>
      <c r="I35" s="735">
        <v>846</v>
      </c>
      <c r="J35" s="833"/>
      <c r="K35" s="737">
        <v>716</v>
      </c>
      <c r="L35" s="737"/>
      <c r="M35" s="740">
        <v>192</v>
      </c>
      <c r="N35" s="737"/>
      <c r="O35" s="789">
        <v>751</v>
      </c>
      <c r="P35" s="790"/>
    </row>
    <row r="36" spans="1:16" ht="13.5" customHeight="1">
      <c r="A36" s="566"/>
      <c r="B36" s="734" t="s">
        <v>32</v>
      </c>
      <c r="C36" s="735">
        <v>895</v>
      </c>
      <c r="D36" s="736">
        <v>733</v>
      </c>
      <c r="E36" s="737">
        <v>655</v>
      </c>
      <c r="F36" s="736">
        <v>624</v>
      </c>
      <c r="G36" s="737">
        <v>551</v>
      </c>
      <c r="H36" s="736">
        <v>492</v>
      </c>
      <c r="I36" s="735">
        <v>442</v>
      </c>
      <c r="J36" s="833"/>
      <c r="K36" s="737">
        <v>368</v>
      </c>
      <c r="L36" s="737"/>
      <c r="M36" s="740">
        <v>117</v>
      </c>
      <c r="N36" s="737"/>
      <c r="O36" s="789">
        <v>388</v>
      </c>
      <c r="P36" s="790"/>
    </row>
    <row r="37" spans="1:16" ht="13.5" customHeight="1">
      <c r="A37" s="566"/>
      <c r="B37" s="734" t="s">
        <v>462</v>
      </c>
      <c r="C37" s="735">
        <v>369</v>
      </c>
      <c r="D37" s="736">
        <v>327</v>
      </c>
      <c r="E37" s="737">
        <v>320</v>
      </c>
      <c r="F37" s="736">
        <v>288</v>
      </c>
      <c r="G37" s="737">
        <v>261</v>
      </c>
      <c r="H37" s="736">
        <v>231</v>
      </c>
      <c r="I37" s="735">
        <v>193</v>
      </c>
      <c r="J37" s="833"/>
      <c r="K37" s="737">
        <v>169</v>
      </c>
      <c r="L37" s="737"/>
      <c r="M37" s="740">
        <v>49</v>
      </c>
      <c r="N37" s="737"/>
      <c r="O37" s="789">
        <v>171</v>
      </c>
      <c r="P37" s="790"/>
    </row>
    <row r="38" spans="1:16" ht="13.5" customHeight="1">
      <c r="A38" s="566"/>
      <c r="B38" s="734" t="s">
        <v>322</v>
      </c>
      <c r="C38" s="735">
        <v>144</v>
      </c>
      <c r="D38" s="736">
        <v>144</v>
      </c>
      <c r="E38" s="737">
        <v>146</v>
      </c>
      <c r="F38" s="736">
        <v>134</v>
      </c>
      <c r="G38" s="737">
        <v>149</v>
      </c>
      <c r="H38" s="736">
        <v>131</v>
      </c>
      <c r="I38" s="735">
        <v>102</v>
      </c>
      <c r="J38" s="833"/>
      <c r="K38" s="1120">
        <v>114</v>
      </c>
      <c r="L38" s="829"/>
      <c r="M38" s="1113">
        <v>41</v>
      </c>
      <c r="N38" s="829"/>
      <c r="O38" s="1114">
        <v>143</v>
      </c>
      <c r="P38" s="834"/>
    </row>
    <row r="39" spans="1:16" ht="13.5" customHeight="1">
      <c r="A39" s="566"/>
      <c r="B39" s="734" t="s">
        <v>70</v>
      </c>
      <c r="C39" s="735">
        <v>46</v>
      </c>
      <c r="D39" s="736">
        <v>44</v>
      </c>
      <c r="E39" s="737">
        <v>56</v>
      </c>
      <c r="F39" s="736">
        <v>70</v>
      </c>
      <c r="G39" s="737">
        <v>65</v>
      </c>
      <c r="H39" s="736">
        <v>57</v>
      </c>
      <c r="I39" s="735">
        <v>61</v>
      </c>
      <c r="J39" s="833"/>
      <c r="K39" s="1120"/>
      <c r="L39" s="835"/>
      <c r="M39" s="1113"/>
      <c r="N39" s="835"/>
      <c r="O39" s="1114"/>
      <c r="P39" s="836"/>
    </row>
    <row r="40" spans="1:18" ht="13.5" customHeight="1">
      <c r="A40" s="607"/>
      <c r="B40" s="837" t="s">
        <v>255</v>
      </c>
      <c r="C40" s="838">
        <v>16</v>
      </c>
      <c r="D40" s="839">
        <v>39</v>
      </c>
      <c r="E40" s="840">
        <v>43</v>
      </c>
      <c r="F40" s="839">
        <v>48</v>
      </c>
      <c r="G40" s="840">
        <v>82</v>
      </c>
      <c r="H40" s="839">
        <v>92</v>
      </c>
      <c r="I40" s="838">
        <v>97</v>
      </c>
      <c r="J40" s="841"/>
      <c r="K40" s="840">
        <v>96</v>
      </c>
      <c r="L40" s="840"/>
      <c r="M40" s="842">
        <v>32</v>
      </c>
      <c r="N40" s="840"/>
      <c r="O40" s="843">
        <v>142</v>
      </c>
      <c r="P40" s="844"/>
      <c r="R40" s="375"/>
    </row>
    <row r="41" spans="1:15" ht="13.5">
      <c r="A41" s="59" t="s">
        <v>64</v>
      </c>
      <c r="B41" s="59"/>
      <c r="E41" s="59" t="s">
        <v>39</v>
      </c>
      <c r="F41" s="59"/>
      <c r="G41" s="59"/>
      <c r="H41" s="59"/>
      <c r="K41" s="6"/>
      <c r="L41" s="6"/>
      <c r="M41" s="6"/>
      <c r="N41" s="6"/>
      <c r="O41" s="423"/>
    </row>
    <row r="42" spans="1:8" ht="6" customHeight="1">
      <c r="A42" s="59"/>
      <c r="B42" s="59"/>
      <c r="E42" s="59"/>
      <c r="F42" s="59"/>
      <c r="G42" s="59"/>
      <c r="H42" s="59"/>
    </row>
    <row r="43" spans="1:15" ht="13.5">
      <c r="A43" s="248" t="s">
        <v>168</v>
      </c>
      <c r="B43" s="248"/>
      <c r="K43" s="6"/>
      <c r="L43" s="6"/>
      <c r="M43" s="6"/>
      <c r="N43" s="6"/>
      <c r="O43" s="423"/>
    </row>
    <row r="44" spans="1:10" ht="13.5">
      <c r="A44" s="59" t="s">
        <v>298</v>
      </c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6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6" s="2" customFormat="1" ht="13.5">
      <c r="A46" s="59" t="s">
        <v>464</v>
      </c>
      <c r="B46" s="59"/>
      <c r="E46" s="845"/>
      <c r="F46" s="845"/>
      <c r="G46" s="845"/>
      <c r="H46" s="845"/>
      <c r="I46" s="845"/>
      <c r="J46" s="846"/>
      <c r="K46" s="1"/>
      <c r="L46" s="1"/>
      <c r="M46" s="1"/>
      <c r="N46" s="1"/>
      <c r="O46" s="1"/>
      <c r="P46" s="845"/>
    </row>
    <row r="47" s="2" customFormat="1" ht="6" customHeight="1">
      <c r="O47" s="847"/>
    </row>
    <row r="48" spans="1:8" ht="13.5">
      <c r="A48" s="248" t="s">
        <v>38</v>
      </c>
      <c r="B48" s="59"/>
      <c r="C48" s="2"/>
      <c r="D48" s="2"/>
      <c r="E48" s="2"/>
      <c r="F48" s="2"/>
      <c r="G48" s="2"/>
      <c r="H48" s="2"/>
    </row>
    <row r="49" spans="2:5" ht="13.5">
      <c r="B49" s="248" t="s">
        <v>309</v>
      </c>
      <c r="E49" s="248" t="s">
        <v>252</v>
      </c>
    </row>
  </sheetData>
  <sheetProtection/>
  <mergeCells count="20">
    <mergeCell ref="A2:B3"/>
    <mergeCell ref="C2:C3"/>
    <mergeCell ref="D2:D3"/>
    <mergeCell ref="E2:E3"/>
    <mergeCell ref="F2:F3"/>
    <mergeCell ref="G2:G3"/>
    <mergeCell ref="H2:H3"/>
    <mergeCell ref="I2:J3"/>
    <mergeCell ref="K2:N2"/>
    <mergeCell ref="O2:P3"/>
    <mergeCell ref="K3:L3"/>
    <mergeCell ref="M3:N3"/>
    <mergeCell ref="M38:M39"/>
    <mergeCell ref="O38:O39"/>
    <mergeCell ref="A4:B4"/>
    <mergeCell ref="A10:B10"/>
    <mergeCell ref="A16:B16"/>
    <mergeCell ref="A25:B25"/>
    <mergeCell ref="A31:B31"/>
    <mergeCell ref="K38:K39"/>
  </mergeCells>
  <printOptions/>
  <pageMargins left="0.984251968503937" right="0.7874015748031497" top="0.6299212598425197" bottom="0.3937007874015748" header="0.5118110236220472" footer="0.1968503937007874"/>
  <pageSetup horizontalDpi="600" verticalDpi="600" orientation="landscape" paperSize="9" scale="99" r:id="rId2"/>
  <headerFooter alignWithMargins="0">
    <oddFooter>&amp;L&amp;"ＭＳ Ｐ明朝,標準"&amp;10－１８－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倉吉市役所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hashimotosh</cp:lastModifiedBy>
  <cp:lastPrinted>2014-04-09T00:28:22Z</cp:lastPrinted>
  <dcterms:created xsi:type="dcterms:W3CDTF">2001-01-05T07:32:22Z</dcterms:created>
  <dcterms:modified xsi:type="dcterms:W3CDTF">2014-04-09T00:31:03Z</dcterms:modified>
  <cp:category/>
  <cp:version/>
  <cp:contentType/>
  <cp:contentStatus/>
</cp:coreProperties>
</file>